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kkg81\kkgisdata2\gisdata2\projektit\ARVOVESI2\va_suunnittelun_koulutus\vasu_harjoitustehtava\"/>
    </mc:Choice>
  </mc:AlternateContent>
  <xr:revisionPtr revIDLastSave="0" documentId="13_ncr:1_{037D2F87-69A9-4579-B5B5-ACE2B46CF1E4}" xr6:coauthVersionLast="47" xr6:coauthVersionMax="47" xr10:uidLastSave="{00000000-0000-0000-0000-000000000000}"/>
  <bookViews>
    <workbookView xWindow="-108" yWindow="-108" windowWidth="23256" windowHeight="12456" xr2:uid="{00B229BB-7D48-49A4-9A08-A32DEF3E174D}"/>
  </bookViews>
  <sheets>
    <sheet name="Ohje" sheetId="7" r:id="rId1"/>
    <sheet name="indikaattori- ja indeksiarvot " sheetId="4" r:id="rId2"/>
    <sheet name="indikaattorien_painotus" sheetId="5" r:id="rId3"/>
    <sheet name="perustelut_painotukselle" sheetId="2" r:id="rId4"/>
    <sheet name="kuvaaja_vesistokuormitusind " sheetId="3" r:id="rId5"/>
    <sheet name="kuvaaja_ilmastopaastoindeksi" sheetId="8" r:id="rId6"/>
    <sheet name="kuvaaja_sopeutumisindeksi" sheetId="10" r:id="rId7"/>
    <sheet name="kuvaaja_monimuotoisuusindeksi" sheetId="11"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7" i="4" l="1"/>
  <c r="W17" i="4"/>
  <c r="X17" i="4"/>
  <c r="Y17" i="4"/>
  <c r="Z17" i="4"/>
  <c r="V7" i="4"/>
  <c r="W7" i="4"/>
  <c r="X7" i="4"/>
  <c r="Y7" i="4"/>
  <c r="Z7" i="4"/>
  <c r="V8" i="4"/>
  <c r="W8" i="4"/>
  <c r="X8" i="4"/>
  <c r="Y8" i="4"/>
  <c r="Z8" i="4"/>
  <c r="V9" i="4"/>
  <c r="W9" i="4"/>
  <c r="X9" i="4"/>
  <c r="Y9" i="4"/>
  <c r="Z9" i="4"/>
  <c r="V10" i="4"/>
  <c r="W10" i="4"/>
  <c r="X10" i="4"/>
  <c r="Y10" i="4"/>
  <c r="Z10" i="4"/>
  <c r="V11" i="4"/>
  <c r="W11" i="4"/>
  <c r="X11" i="4"/>
  <c r="Y11" i="4"/>
  <c r="Z11" i="4"/>
  <c r="V12" i="4"/>
  <c r="W12" i="4"/>
  <c r="X12" i="4"/>
  <c r="Y12" i="4"/>
  <c r="Z12" i="4"/>
  <c r="V13" i="4"/>
  <c r="W13" i="4"/>
  <c r="X13" i="4"/>
  <c r="Y13" i="4"/>
  <c r="Z13" i="4"/>
  <c r="V14" i="4"/>
  <c r="W14" i="4"/>
  <c r="X14" i="4"/>
  <c r="Y14" i="4"/>
  <c r="Z14" i="4"/>
  <c r="V15" i="4"/>
  <c r="W15" i="4"/>
  <c r="X15" i="4"/>
  <c r="Y15" i="4"/>
  <c r="Z15" i="4"/>
  <c r="V16" i="4"/>
  <c r="W16" i="4"/>
  <c r="X16" i="4"/>
  <c r="Y16" i="4"/>
  <c r="Z16" i="4"/>
  <c r="V4" i="4"/>
  <c r="W4" i="4"/>
  <c r="X4" i="4"/>
  <c r="Y4" i="4"/>
  <c r="Z4" i="4"/>
  <c r="V5" i="4"/>
  <c r="W5" i="4"/>
  <c r="X5" i="4"/>
  <c r="Y5" i="4"/>
  <c r="Z5" i="4"/>
  <c r="V6" i="4"/>
  <c r="W6" i="4"/>
  <c r="X6" i="4"/>
  <c r="Y6" i="4"/>
  <c r="Z6" i="4"/>
  <c r="W3" i="4"/>
  <c r="X3" i="4"/>
  <c r="Y3" i="4"/>
  <c r="Z3" i="4"/>
  <c r="V3" i="4"/>
  <c r="U4" i="4"/>
  <c r="U5" i="4"/>
  <c r="U6" i="4"/>
  <c r="U7" i="4"/>
  <c r="U8" i="4"/>
  <c r="U9" i="4"/>
  <c r="U10" i="4"/>
  <c r="U11" i="4"/>
  <c r="U12" i="4"/>
  <c r="U13" i="4"/>
  <c r="U14" i="4"/>
  <c r="U15" i="4"/>
  <c r="U16" i="4"/>
  <c r="U17" i="4"/>
  <c r="U3" i="4"/>
  <c r="N4" i="4"/>
  <c r="O4" i="4"/>
  <c r="P4" i="4"/>
  <c r="Q4" i="4"/>
  <c r="R4" i="4"/>
  <c r="S4" i="4"/>
  <c r="T4" i="4"/>
  <c r="N5" i="4"/>
  <c r="O5" i="4"/>
  <c r="P5" i="4"/>
  <c r="Q5" i="4"/>
  <c r="R5" i="4"/>
  <c r="S5" i="4"/>
  <c r="T5" i="4"/>
  <c r="N6" i="4"/>
  <c r="O6" i="4"/>
  <c r="P6" i="4"/>
  <c r="Q6" i="4"/>
  <c r="R6" i="4"/>
  <c r="S6" i="4"/>
  <c r="T6" i="4"/>
  <c r="N7" i="4"/>
  <c r="O7" i="4"/>
  <c r="P7" i="4"/>
  <c r="Q7" i="4"/>
  <c r="R7" i="4"/>
  <c r="S7" i="4"/>
  <c r="T7" i="4"/>
  <c r="N8" i="4"/>
  <c r="O8" i="4"/>
  <c r="P8" i="4"/>
  <c r="Q8" i="4"/>
  <c r="R8" i="4"/>
  <c r="S8" i="4"/>
  <c r="T8" i="4"/>
  <c r="N9" i="4"/>
  <c r="O9" i="4"/>
  <c r="P9" i="4"/>
  <c r="Q9" i="4"/>
  <c r="R9" i="4"/>
  <c r="S9" i="4"/>
  <c r="T9" i="4"/>
  <c r="N10" i="4"/>
  <c r="O10" i="4"/>
  <c r="P10" i="4"/>
  <c r="Q10" i="4"/>
  <c r="R10" i="4"/>
  <c r="S10" i="4"/>
  <c r="T10" i="4"/>
  <c r="N11" i="4"/>
  <c r="O11" i="4"/>
  <c r="P11" i="4"/>
  <c r="Q11" i="4"/>
  <c r="R11" i="4"/>
  <c r="S11" i="4"/>
  <c r="T11" i="4"/>
  <c r="N12" i="4"/>
  <c r="O12" i="4"/>
  <c r="P12" i="4"/>
  <c r="Q12" i="4"/>
  <c r="R12" i="4"/>
  <c r="S12" i="4"/>
  <c r="T12" i="4"/>
  <c r="N13" i="4"/>
  <c r="O13" i="4"/>
  <c r="P13" i="4"/>
  <c r="Q13" i="4"/>
  <c r="R13" i="4"/>
  <c r="S13" i="4"/>
  <c r="T13" i="4"/>
  <c r="N14" i="4"/>
  <c r="O14" i="4"/>
  <c r="P14" i="4"/>
  <c r="Q14" i="4"/>
  <c r="R14" i="4"/>
  <c r="S14" i="4"/>
  <c r="T14" i="4"/>
  <c r="N15" i="4"/>
  <c r="O15" i="4"/>
  <c r="P15" i="4"/>
  <c r="Q15" i="4"/>
  <c r="R15" i="4"/>
  <c r="S15" i="4"/>
  <c r="T15" i="4"/>
  <c r="N16" i="4"/>
  <c r="O16" i="4"/>
  <c r="P16" i="4"/>
  <c r="Q16" i="4"/>
  <c r="R16" i="4"/>
  <c r="S16" i="4"/>
  <c r="T16" i="4"/>
  <c r="N17" i="4"/>
  <c r="O17" i="4"/>
  <c r="P17" i="4"/>
  <c r="Q17" i="4"/>
  <c r="R17" i="4"/>
  <c r="S17" i="4"/>
  <c r="T17" i="4"/>
  <c r="O3" i="4"/>
  <c r="P3" i="4"/>
  <c r="Q3" i="4"/>
  <c r="R3" i="4"/>
  <c r="S3" i="4"/>
  <c r="T3" i="4"/>
  <c r="N3" i="4"/>
  <c r="D12" i="5" l="1"/>
  <c r="C12" i="5"/>
  <c r="D16" i="5"/>
  <c r="D18" i="5"/>
  <c r="D17" i="5"/>
  <c r="D14" i="5"/>
  <c r="D13" i="5"/>
  <c r="D8" i="5"/>
  <c r="D10" i="5"/>
  <c r="D9" i="5"/>
  <c r="D3" i="5"/>
  <c r="D6" i="5"/>
  <c r="D5" i="5"/>
  <c r="D4" i="5"/>
  <c r="C18" i="5"/>
  <c r="C17" i="5"/>
  <c r="C16" i="5"/>
  <c r="C14" i="5"/>
  <c r="C13" i="5"/>
  <c r="C9" i="5"/>
  <c r="C10" i="5"/>
  <c r="C8" i="5"/>
  <c r="C6" i="5"/>
  <c r="C5" i="5"/>
  <c r="C4" i="5"/>
  <c r="C3" i="5"/>
  <c r="E12" i="5" l="1"/>
  <c r="E17" i="5"/>
  <c r="E18" i="5"/>
  <c r="E16" i="5"/>
  <c r="E13" i="5"/>
  <c r="E14" i="5"/>
  <c r="E9" i="5"/>
  <c r="E10" i="5"/>
  <c r="E8" i="5"/>
  <c r="E4" i="5"/>
  <c r="E5" i="5"/>
  <c r="E6" i="5"/>
  <c r="E3" i="5"/>
  <c r="I8" i="5"/>
  <c r="I3" i="5"/>
  <c r="J3" i="5" s="1"/>
  <c r="I4" i="5"/>
  <c r="I5" i="5"/>
  <c r="I6" i="5"/>
  <c r="J6" i="5" s="1"/>
  <c r="I18" i="5"/>
  <c r="J18" i="5" s="1"/>
  <c r="I17" i="5"/>
  <c r="J17" i="5" s="1"/>
  <c r="I16" i="5"/>
  <c r="I14" i="5"/>
  <c r="I13" i="5"/>
  <c r="I12" i="5"/>
  <c r="J12" i="5" s="1"/>
  <c r="I10" i="5"/>
  <c r="I9" i="5"/>
  <c r="J9" i="5" s="1"/>
  <c r="J13" i="5" l="1"/>
  <c r="V1" i="4" s="1"/>
  <c r="B8" i="10" s="1"/>
  <c r="J14" i="5"/>
  <c r="W1" i="4" s="1"/>
  <c r="C15" i="10" s="1"/>
  <c r="J8" i="5"/>
  <c r="J10" i="5"/>
  <c r="J4" i="5"/>
  <c r="J5" i="5"/>
  <c r="P1" i="4" s="1"/>
  <c r="C8" i="3" s="1"/>
  <c r="J16" i="5"/>
  <c r="S1" i="4"/>
  <c r="B10" i="8" s="1"/>
  <c r="Y1" i="4"/>
  <c r="B12" i="11" s="1"/>
  <c r="Z1" i="4"/>
  <c r="C5" i="11" s="1"/>
  <c r="T1" i="4"/>
  <c r="C10" i="8" s="1"/>
  <c r="Q1" i="4"/>
  <c r="D14" i="3" s="1"/>
  <c r="K6" i="5" l="1"/>
  <c r="C12" i="10"/>
  <c r="B7" i="8"/>
  <c r="B16" i="8"/>
  <c r="B9" i="8"/>
  <c r="C5" i="10"/>
  <c r="C7" i="10"/>
  <c r="B9" i="10"/>
  <c r="B4" i="10"/>
  <c r="B6" i="8"/>
  <c r="C13" i="10"/>
  <c r="C4" i="10"/>
  <c r="B14" i="11"/>
  <c r="B15" i="11"/>
  <c r="C10" i="10"/>
  <c r="B10" i="10"/>
  <c r="C14" i="10"/>
  <c r="C13" i="8"/>
  <c r="B11" i="11"/>
  <c r="B7" i="11"/>
  <c r="B11" i="10"/>
  <c r="B4" i="8"/>
  <c r="B16" i="10"/>
  <c r="C18" i="8"/>
  <c r="B14" i="10"/>
  <c r="B17" i="10"/>
  <c r="B16" i="11"/>
  <c r="C9" i="10"/>
  <c r="B9" i="11"/>
  <c r="C11" i="10"/>
  <c r="B5" i="10"/>
  <c r="C16" i="10"/>
  <c r="B7" i="10"/>
  <c r="C17" i="10"/>
  <c r="C15" i="11"/>
  <c r="C6" i="11"/>
  <c r="C18" i="11"/>
  <c r="C15" i="8"/>
  <c r="B8" i="8"/>
  <c r="C16" i="8"/>
  <c r="C11" i="8"/>
  <c r="C17" i="8"/>
  <c r="C13" i="11"/>
  <c r="C7" i="8"/>
  <c r="C12" i="11"/>
  <c r="B18" i="8"/>
  <c r="B8" i="11"/>
  <c r="B5" i="8"/>
  <c r="B5" i="11"/>
  <c r="C4" i="8"/>
  <c r="C11" i="11"/>
  <c r="B12" i="8"/>
  <c r="C16" i="11"/>
  <c r="C6" i="8"/>
  <c r="C12" i="8"/>
  <c r="C17" i="11"/>
  <c r="C9" i="11"/>
  <c r="C8" i="11"/>
  <c r="B13" i="11"/>
  <c r="B13" i="10"/>
  <c r="B6" i="10"/>
  <c r="B17" i="11"/>
  <c r="B10" i="11"/>
  <c r="C9" i="8"/>
  <c r="C7" i="11"/>
  <c r="C14" i="8"/>
  <c r="C14" i="11"/>
  <c r="C18" i="3"/>
  <c r="B15" i="8"/>
  <c r="B4" i="11"/>
  <c r="D5" i="3"/>
  <c r="B12" i="10"/>
  <c r="C5" i="8"/>
  <c r="B18" i="10"/>
  <c r="B15" i="10"/>
  <c r="C6" i="10"/>
  <c r="B6" i="11"/>
  <c r="B14" i="8"/>
  <c r="B11" i="8"/>
  <c r="B13" i="8"/>
  <c r="B17" i="8"/>
  <c r="C8" i="8"/>
  <c r="C8" i="10"/>
  <c r="C10" i="11"/>
  <c r="C18" i="10"/>
  <c r="B18" i="11"/>
  <c r="C4" i="11"/>
  <c r="D18" i="3"/>
  <c r="D8" i="3"/>
  <c r="C4" i="3"/>
  <c r="C9" i="3"/>
  <c r="C16" i="3"/>
  <c r="C10" i="3"/>
  <c r="C6" i="3"/>
  <c r="C5" i="3"/>
  <c r="C7" i="3"/>
  <c r="C12" i="3"/>
  <c r="C17" i="3"/>
  <c r="D7" i="3"/>
  <c r="D11" i="3"/>
  <c r="D15" i="3"/>
  <c r="D16" i="3"/>
  <c r="C13" i="3"/>
  <c r="D10" i="3"/>
  <c r="D13" i="3"/>
  <c r="D12" i="3"/>
  <c r="D6" i="3"/>
  <c r="D17" i="3"/>
  <c r="D9" i="3"/>
  <c r="D4" i="3"/>
  <c r="C15" i="3"/>
  <c r="C11" i="3"/>
  <c r="C14" i="3"/>
  <c r="K14" i="5"/>
  <c r="K10" i="5"/>
  <c r="O1" i="4"/>
  <c r="B18" i="3" s="1"/>
  <c r="X1" i="4"/>
  <c r="K18" i="5"/>
  <c r="U1" i="4"/>
  <c r="R1" i="4"/>
  <c r="N1" i="4"/>
  <c r="A7" i="8" l="1"/>
  <c r="D7" i="8" s="1"/>
  <c r="A10" i="8"/>
  <c r="D10" i="8" s="1"/>
  <c r="A16" i="8"/>
  <c r="D16" i="8" s="1"/>
  <c r="A11" i="8"/>
  <c r="D11" i="8" s="1"/>
  <c r="A9" i="8"/>
  <c r="D9" i="8" s="1"/>
  <c r="A5" i="8"/>
  <c r="D5" i="8" s="1"/>
  <c r="A4" i="8"/>
  <c r="D4" i="8" s="1"/>
  <c r="A6" i="8"/>
  <c r="D6" i="8" s="1"/>
  <c r="A8" i="8"/>
  <c r="D8" i="8" s="1"/>
  <c r="A13" i="8"/>
  <c r="D13" i="8" s="1"/>
  <c r="A14" i="8"/>
  <c r="D14" i="8" s="1"/>
  <c r="A17" i="8"/>
  <c r="D17" i="8" s="1"/>
  <c r="A15" i="8"/>
  <c r="D15" i="8" s="1"/>
  <c r="A18" i="8"/>
  <c r="D18" i="8" s="1"/>
  <c r="A12" i="8"/>
  <c r="D12" i="8" s="1"/>
  <c r="A16" i="10"/>
  <c r="D16" i="10" s="1"/>
  <c r="A12" i="10"/>
  <c r="D12" i="10" s="1"/>
  <c r="A14" i="10"/>
  <c r="D14" i="10" s="1"/>
  <c r="A13" i="10"/>
  <c r="D13" i="10" s="1"/>
  <c r="A4" i="10"/>
  <c r="A15" i="10"/>
  <c r="D15" i="10" s="1"/>
  <c r="A10" i="10"/>
  <c r="D10" i="10" s="1"/>
  <c r="A7" i="10"/>
  <c r="D7" i="10" s="1"/>
  <c r="A17" i="10"/>
  <c r="D17" i="10" s="1"/>
  <c r="A11" i="10"/>
  <c r="D11" i="10" s="1"/>
  <c r="A8" i="10"/>
  <c r="D8" i="10" s="1"/>
  <c r="A6" i="10"/>
  <c r="D6" i="10" s="1"/>
  <c r="A5" i="10"/>
  <c r="D5" i="10" s="1"/>
  <c r="A18" i="10"/>
  <c r="D18" i="10" s="1"/>
  <c r="A9" i="10"/>
  <c r="D9" i="10" s="1"/>
  <c r="A15" i="11"/>
  <c r="D15" i="11" s="1"/>
  <c r="A9" i="11"/>
  <c r="D9" i="11" s="1"/>
  <c r="A16" i="11"/>
  <c r="D16" i="11" s="1"/>
  <c r="A10" i="11"/>
  <c r="D10" i="11" s="1"/>
  <c r="A4" i="11"/>
  <c r="A13" i="11"/>
  <c r="D13" i="11" s="1"/>
  <c r="A11" i="11"/>
  <c r="D11" i="11" s="1"/>
  <c r="A5" i="11"/>
  <c r="D5" i="11" s="1"/>
  <c r="A12" i="11"/>
  <c r="D12" i="11" s="1"/>
  <c r="A18" i="11"/>
  <c r="D18" i="11" s="1"/>
  <c r="A14" i="11"/>
  <c r="D14" i="11" s="1"/>
  <c r="A8" i="11"/>
  <c r="D8" i="11" s="1"/>
  <c r="A6" i="11"/>
  <c r="D6" i="11" s="1"/>
  <c r="A17" i="11"/>
  <c r="D17" i="11" s="1"/>
  <c r="A7" i="11"/>
  <c r="D7" i="11" s="1"/>
  <c r="A4" i="3"/>
  <c r="A14" i="3"/>
  <c r="A5" i="3"/>
  <c r="A11" i="3"/>
  <c r="A12" i="3"/>
  <c r="A9" i="3"/>
  <c r="A15" i="3"/>
  <c r="A18" i="3"/>
  <c r="E18" i="3" s="1"/>
  <c r="A13" i="3"/>
  <c r="A17" i="3"/>
  <c r="A16" i="3"/>
  <c r="A6" i="3"/>
  <c r="A8" i="3"/>
  <c r="A7" i="3"/>
  <c r="A10" i="3"/>
  <c r="B9" i="3"/>
  <c r="B5" i="3"/>
  <c r="B7" i="3"/>
  <c r="B16" i="3"/>
  <c r="B6" i="3"/>
  <c r="B8" i="3"/>
  <c r="B11" i="3"/>
  <c r="B15" i="3"/>
  <c r="B14" i="3"/>
  <c r="B17" i="3"/>
  <c r="B10" i="3"/>
  <c r="B12" i="3"/>
  <c r="B4" i="3"/>
  <c r="B13" i="3"/>
  <c r="AA4" i="4"/>
  <c r="AA3" i="4"/>
  <c r="AD6" i="4"/>
  <c r="AD10" i="4"/>
  <c r="AD11" i="4"/>
  <c r="AD7" i="4"/>
  <c r="AD8" i="4"/>
  <c r="AD15" i="4"/>
  <c r="AD4" i="4"/>
  <c r="AD9" i="4"/>
  <c r="AD5" i="4"/>
  <c r="AD14" i="4"/>
  <c r="AD3" i="4"/>
  <c r="AD17" i="4"/>
  <c r="AD13" i="4"/>
  <c r="AD16" i="4"/>
  <c r="AD12" i="4"/>
  <c r="AC10" i="4"/>
  <c r="AC5" i="4"/>
  <c r="AC8" i="4"/>
  <c r="AC17" i="4"/>
  <c r="AC12" i="4"/>
  <c r="AC6" i="4"/>
  <c r="AC4" i="4"/>
  <c r="AC15" i="4"/>
  <c r="AC3" i="4"/>
  <c r="AC14" i="4"/>
  <c r="AC11" i="4"/>
  <c r="AC9" i="4"/>
  <c r="AC16" i="4"/>
  <c r="AC13" i="4"/>
  <c r="AC7" i="4"/>
  <c r="AB3" i="4"/>
  <c r="AB9" i="4"/>
  <c r="AB5" i="4"/>
  <c r="AB17" i="4"/>
  <c r="AB15" i="4"/>
  <c r="AB11" i="4"/>
  <c r="AB10" i="4"/>
  <c r="AB12" i="4"/>
  <c r="AB8" i="4"/>
  <c r="AB4" i="4"/>
  <c r="AB6" i="4"/>
  <c r="AB14" i="4"/>
  <c r="AB16" i="4"/>
  <c r="AB13" i="4"/>
  <c r="AB7" i="4"/>
  <c r="AA6" i="4"/>
  <c r="AA5" i="4"/>
  <c r="AA7" i="4"/>
  <c r="AA15" i="4"/>
  <c r="AA14" i="4"/>
  <c r="AA12" i="4"/>
  <c r="AA13" i="4"/>
  <c r="AA16" i="4"/>
  <c r="AA10" i="4"/>
  <c r="AA8" i="4"/>
  <c r="AA17" i="4"/>
  <c r="AA11" i="4"/>
  <c r="AA9" i="4"/>
  <c r="D4" i="11" l="1"/>
  <c r="F4" i="11" s="1" a="1"/>
  <c r="F4" i="11" s="1"/>
  <c r="E15" i="3"/>
  <c r="F4" i="8" a="1"/>
  <c r="F4" i="8" s="1"/>
  <c r="D4" i="10"/>
  <c r="F4" i="10" s="1" a="1"/>
  <c r="F4" i="10" s="1"/>
  <c r="E10" i="3"/>
  <c r="E17" i="3"/>
  <c r="E11" i="3"/>
  <c r="E8" i="3"/>
  <c r="E16" i="3"/>
  <c r="E13" i="3"/>
  <c r="E9" i="3"/>
  <c r="E12" i="3"/>
  <c r="E7" i="3"/>
  <c r="E14" i="3"/>
  <c r="E6" i="3"/>
  <c r="E5" i="3"/>
  <c r="E4" i="3"/>
  <c r="G4" i="3" l="1" a="1"/>
  <c r="G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<sst xmlns="http://schemas.openxmlformats.org/spreadsheetml/2006/main" count="182" uniqueCount="107">
  <si>
    <t>tärkeys</t>
  </si>
  <si>
    <t xml:space="preserve">vaihteluväli </t>
  </si>
  <si>
    <t xml:space="preserve">epävarmuus </t>
  </si>
  <si>
    <t>kokonaispisteet</t>
  </si>
  <si>
    <t>painokerroin</t>
  </si>
  <si>
    <t>n_mean</t>
  </si>
  <si>
    <t>toc_mean</t>
  </si>
  <si>
    <t>p_mean</t>
  </si>
  <si>
    <t xml:space="preserve">sopeutumisindeksi </t>
  </si>
  <si>
    <t xml:space="preserve">monimuotoisuusindeksi </t>
  </si>
  <si>
    <t xml:space="preserve">yksikkö </t>
  </si>
  <si>
    <t>minimiarvo</t>
  </si>
  <si>
    <t>maksimiarvo</t>
  </si>
  <si>
    <t>max-min erotus</t>
  </si>
  <si>
    <t>Fosforikuormitus (p_mean)</t>
  </si>
  <si>
    <t xml:space="preserve">kg/km2/v </t>
  </si>
  <si>
    <t>Viitteellinen luokitus vaihteluvälin arviointiin: vähäinen (1) - ero alle 5 kg/km2/v, kohtalainen (2) - ero 5–15 kg/km2/v, suuri (3) - ero yli 15 kg/km2/v</t>
  </si>
  <si>
    <t>Typpikuormitus (n_mean)</t>
  </si>
  <si>
    <t>Viitteellinen luokitus vaihteluvälin arviointiin: vähäinen (1) - ero alle 100 kg/km2/v, kohtalainen (2) - ero 100–300 kg/km2/v, suuri (3) - ero yli 300 kg/km2/v</t>
  </si>
  <si>
    <t>Orgaanisen aineen kuormitus (toc_mean)</t>
  </si>
  <si>
    <t>Viitteellinen luokitus vaihteluvälin arviointiin: vähäinen (1) - ero alle 2000 kg/km2/v, kohtalainen (2) - ero 2000–6000 kg/km2/v, suuri (3) - ero yli 6000 kg/km2/v</t>
  </si>
  <si>
    <t>Eroosioherkkyys (eroosio_mean)</t>
  </si>
  <si>
    <t>t/ha/v</t>
  </si>
  <si>
    <t>Viitteellinen luokitus vaihteluvälin arviointiin: vähäinen (1) - maksimiarvo alle kaksinkertainen minimiarvoon nähden, kohtalainen (2) - maksimiarvo kaksinkertainen-kolminkertainen minimiarvoon nähden, suuri (3) -  maksimiarvo yli kolminkertainen minimiarvoon nähden</t>
  </si>
  <si>
    <t xml:space="preserve">Ilmastopäästöindeksi </t>
  </si>
  <si>
    <t>ojitetut_turvemaat</t>
  </si>
  <si>
    <t>turvetuotantoalueet</t>
  </si>
  <si>
    <t>turvepellot</t>
  </si>
  <si>
    <t xml:space="preserve">Sopeutumisindeksi </t>
  </si>
  <si>
    <t>vesienpalautuskohteet</t>
  </si>
  <si>
    <t>kpl / va pinta-ala</t>
  </si>
  <si>
    <t>dtw_alle_50cm</t>
  </si>
  <si>
    <t xml:space="preserve">Monimuotoisuusindeksi </t>
  </si>
  <si>
    <t>hyvaa_huonommat_jarvet</t>
  </si>
  <si>
    <t>Viitteellinen luokitus vaihteluvälin arviointiin: mikäli alueella on valuma-alueita, joilla on hyvää huonommassa tilassa olevia kohteita ja joilla ei ole näitä (eli minimiarvo 0 ja maksimiarvo &gt;0), voidaan vaihteluväli arvioida luokkaan suuri (3)</t>
  </si>
  <si>
    <t>hyvaa_huonommat_joet</t>
  </si>
  <si>
    <t>m / va pinta-ala</t>
  </si>
  <si>
    <t>purohelmi_lt_alle50</t>
  </si>
  <si>
    <t>osuus pituudesta</t>
  </si>
  <si>
    <t>Viitteellinen luokitus vaihteluvälin arviointiin: mikäli alueella on valuma-alueita, joilla on purohelmi_lt_alle50-kohteita ja joilla ei ole näitä (eli minimiarvo 0 ja maksimiarvo &gt;0), voidaan vaihteluväli arvioida luokkaan suuri (3)</t>
  </si>
  <si>
    <t>(va=valuma-alue)</t>
  </si>
  <si>
    <t xml:space="preserve">indikaattorin painoarvo </t>
  </si>
  <si>
    <t>eroosio_mean</t>
  </si>
  <si>
    <t>skaalattu_p_mean</t>
  </si>
  <si>
    <t>skaalattu_n_mean</t>
  </si>
  <si>
    <t>skaalattu_toc_mean</t>
  </si>
  <si>
    <t>skaalattu_eroosio_mean</t>
  </si>
  <si>
    <t>skaalattu_ojitetut_turvemaat</t>
  </si>
  <si>
    <t>skaalattu_turvepellot</t>
  </si>
  <si>
    <t>skaalattu_vesienpalautuskohteet</t>
  </si>
  <si>
    <t>skaalattu_dtw_alle_50cm</t>
  </si>
  <si>
    <t>skaalattu_hyvaa_huonommat_jarvet</t>
  </si>
  <si>
    <t>skaalattu_hyvaa_huonommat_joet</t>
  </si>
  <si>
    <t>skaalattu_purohelmi_lt_alle50</t>
  </si>
  <si>
    <t xml:space="preserve">vesistokuormitusindeksi </t>
  </si>
  <si>
    <t>ilmastopaastoindeksi</t>
  </si>
  <si>
    <t xml:space="preserve">Painotuksen tueksi indikaattorien tärkeydelle ja epävarmuudelle on annettu viittelliset arvot (välilehdellä indikaattorien_painotus). Näitä arvoja voi muuttaa tarkasteltavan alueen ja suunnitelman tavoitteiden mukaisesti. </t>
  </si>
  <si>
    <t>Perustelut indikaattorien tärkeydelle (arvot esimerkkipohjassa)</t>
  </si>
  <si>
    <t>Perustelut indikaattorien epävarmuudelle (arvot esimerkkipohjassa)</t>
  </si>
  <si>
    <t xml:space="preserve">Perustelut vaihteluvälin arviointiin: </t>
  </si>
  <si>
    <t>skaalattu_turvetuotantoalueet_(sopeutumisindeksi)</t>
  </si>
  <si>
    <t>skaalattu_turvetuotantoalueet_(ilmastopaastoindeksi)</t>
  </si>
  <si>
    <t>Vesistökuormitusindeksi</t>
  </si>
  <si>
    <t>Vedenpalautukseen soveltuvat kitu- ja joutomaat  (vesienpalautuskohteet)</t>
  </si>
  <si>
    <t>Kosteat alueet  (dtw_alle_50cm)</t>
  </si>
  <si>
    <t>Turvetuotanto (turvetuotantoalueet)</t>
  </si>
  <si>
    <t>Turvepellot (turvepellot)</t>
  </si>
  <si>
    <t>Turvetuotantoalueet (Turvetuotantoalueet)</t>
  </si>
  <si>
    <t>Ojitetut turvemaat (ojitetut_turvemaat)</t>
  </si>
  <si>
    <t>Hyvää huonommassa tilassa olevat järvet (hyvaa_huonommat_jarvet)</t>
  </si>
  <si>
    <t>Hyvää huonommassa tilassa olevat joet (hyvaa_huonommat_joet)</t>
  </si>
  <si>
    <t>Purohelmi-aineisto (purohelmi_lt_alle50)</t>
  </si>
  <si>
    <r>
      <rPr>
        <b/>
        <sz val="11"/>
        <color theme="1"/>
        <rFont val="Aptos Narrow"/>
        <family val="2"/>
        <scheme val="minor"/>
      </rPr>
      <t>Ilmastopäästöindeksi</t>
    </r>
    <r>
      <rPr>
        <sz val="11"/>
        <color theme="1"/>
        <rFont val="Aptos Narrow"/>
        <family val="2"/>
        <scheme val="minor"/>
      </rPr>
      <t xml:space="preserve">: Soiden ojitustilanne-aineisto kuvaa melko luotettavasti ojitettujen turvemaiden esiintymistä. Aineistosta saatavat tiedot  turvetuotantoalueista eivät välttämättä ole ajantasaisia, on mahdollista, että turvetuotantoalue on poistettu käytöstä tai siirretty jatkokäyttöön kuten maanviljelyyn. Turvepellot aineisto on yhdistetty kahdesta paikkatietoaineistosta (Soiden ojitustilanne ja peltolohkorekisteri), mikä lisää epävarmuutta. </t>
    </r>
  </si>
  <si>
    <t>painotettu_p_mean</t>
  </si>
  <si>
    <t>painotettu_n_mean</t>
  </si>
  <si>
    <t>painotettu_toc_mean</t>
  </si>
  <si>
    <t>painotettu_eroosio_mean</t>
  </si>
  <si>
    <t>vesistökuormitusindeksi</t>
  </si>
  <si>
    <t>Nämä painotetut indikaattorien arvot tulevat välilehdeltä "indikaattori- ja indeksiarvot".</t>
  </si>
  <si>
    <t>järjestysnro</t>
  </si>
  <si>
    <t>ilmastopäästöindeksi</t>
  </si>
  <si>
    <t>painotettu_turvetuotantoalueet_(sopeutumisindeksi)</t>
  </si>
  <si>
    <t>painotettu_vesienpalautuskohteet</t>
  </si>
  <si>
    <t>painotettu_dtw_alle_50cm</t>
  </si>
  <si>
    <t>monimuotoisuusindeksi</t>
  </si>
  <si>
    <t xml:space="preserve">Jos kaikki valuma-alueet eivät näy kuvaajassa (tai jos näkyy tyhjiä), tarkista, alla olevien taulukoiden kaavat on kopioitu yhtä monelle riville kun osavaluma-alueita on. </t>
  </si>
  <si>
    <r>
      <rPr>
        <b/>
        <sz val="11"/>
        <color theme="1"/>
        <rFont val="Aptos Narrow"/>
        <family val="2"/>
        <scheme val="minor"/>
      </rPr>
      <t>Monimuotoisuusindeksi:</t>
    </r>
    <r>
      <rPr>
        <sz val="11"/>
        <color theme="1"/>
        <rFont val="Aptos Narrow"/>
        <family val="2"/>
        <scheme val="minor"/>
      </rPr>
      <t xml:space="preserve"> Hyvää huonommassa tilassa olevat joet ja järvet on luokiteltu yksitellen asiantuntijatyönä kun taas Purohelmi-aineisto on mallinnus, jolloin siihen sisältyy enemmän epävarmuuksia </t>
    </r>
  </si>
  <si>
    <r>
      <rPr>
        <b/>
        <sz val="11"/>
        <rFont val="Aptos Narrow"/>
        <family val="2"/>
        <scheme val="minor"/>
      </rPr>
      <t>Kuormitusindeksi</t>
    </r>
    <r>
      <rPr>
        <sz val="11"/>
        <rFont val="Aptos Narrow"/>
        <family val="2"/>
        <scheme val="minor"/>
      </rPr>
      <t xml:space="preserve">: Fosforikuormitus on usein sisävesissä rehevöitymistä rajoittava tekijä, joten se on arvioitu typpeä tärkeämmäksi. Orgaanisen aineen kuormitus taas on merkittävä vesistöjen tummumista lisäävä tekijä.  Eroosio ja fosforikuormitus ovat linkittyneitä toisiinsa ja usein painottuvat samoille alueille. Eroosioherkkyydelle annetaan näin ollen pienempi tärkeys ettei korostettaisi näitä alueita liikaa. </t>
    </r>
  </si>
  <si>
    <r>
      <rPr>
        <b/>
        <sz val="11"/>
        <rFont val="Aptos Narrow"/>
        <family val="2"/>
        <scheme val="minor"/>
      </rPr>
      <t xml:space="preserve">Sopeutumisindeksi: </t>
    </r>
    <r>
      <rPr>
        <sz val="11"/>
        <rFont val="Aptos Narrow"/>
        <family val="2"/>
        <scheme val="minor"/>
      </rPr>
      <t>Kitu ja joutomaa-aineisto perustuu valtakunnallisiin paikkatietoaineistoihin ja virtausverkkoon, joten sen epävarmuus on suhteellisen pientä verrattuna muihin aineistoihin. DTW-rasterien pikselikoko on 8 x 8m, joten niiden spatiaalinen tarkkuus voidaan arvioida hieman epätarkemmaksi.   Soiden ojitustilanne- aineistosta saatavat tiedot  turvetuotantoalueista eivät välttämättä ole ajantasaisia, on mahdollista, että turvetuotantoalue on poistettu käytöstä tai siirretty jatkokäyttöön kuten maanviljelyyn.</t>
    </r>
  </si>
  <si>
    <t>taso4_id</t>
  </si>
  <si>
    <t xml:space="preserve">Tässä taulukko järjestää osavaluma-alueet automaattisesti indeksiarvon mukaan </t>
  </si>
  <si>
    <r>
      <t xml:space="preserve">Ilmastopäästöindeksi: </t>
    </r>
    <r>
      <rPr>
        <sz val="11"/>
        <rFont val="Aptos Narrow"/>
        <family val="2"/>
        <scheme val="minor"/>
      </rPr>
      <t>Suomessa suurimmat ilmastopäästöt näistä kolmesta vaihtoehdosta tulevat pinta-alayksikköä kohden turvepelloilta, tämän jälkeen turvetuotantoalueilta ja ojitetuilta turvemailta. Tärkeys on valittu tämän mukaan.</t>
    </r>
  </si>
  <si>
    <r>
      <t>Sopeutumisindeksi:</t>
    </r>
    <r>
      <rPr>
        <sz val="11"/>
        <rFont val="Aptos Narrow"/>
        <family val="2"/>
        <scheme val="minor"/>
      </rPr>
      <t xml:space="preserve"> Kitu- ja joutomaa-aineisto kuvaa hyvin veden pidätykseen mahdollisesti soveltuvia alueita kitu- ja joutomailla . Kosteat alueet ovat potentiaalisia paikkoja vedenpidätyksella, mutta myös muita tekijöitä tulee ottaa huomioon. Turvetuotantoalueista taas vain osa sopii vedenpalautukseen ja jokainen paikka pitää arvioida tapauskohtaisesti.</t>
    </r>
  </si>
  <si>
    <r>
      <t xml:space="preserve">Monimuotoisuusindeksi: </t>
    </r>
    <r>
      <rPr>
        <sz val="11"/>
        <rFont val="Aptos Narrow"/>
        <family val="2"/>
        <scheme val="minor"/>
      </rPr>
      <t>Huonossa ekologisessa tilassa olevat järvet ja joet ja luonnontilaltaan muuttuneet pienvedet on kaikki arvioitu tärkeiksi indikaattoreiksi.</t>
    </r>
  </si>
  <si>
    <r>
      <rPr>
        <b/>
        <sz val="11"/>
        <rFont val="Aptos Narrow"/>
        <family val="2"/>
        <scheme val="minor"/>
      </rPr>
      <t>Kuormitusindeksi</t>
    </r>
    <r>
      <rPr>
        <sz val="11"/>
        <rFont val="Aptos Narrow"/>
        <family val="2"/>
        <scheme val="minor"/>
      </rPr>
      <t>: Fosfori- ja typpikuormitukset ovat WSFS-Vemala mallin tuloksia, joten ne kuvaavat hyvin alueen ravinnekuormitusta. Orgaanisen aineen kuormituksen mallinnuksessa Vemala-mallissa on taas enemmän epävarmuuksia. Eroosio ei suoraan kuvaa alueelta tulevaa kuormitusta, joten sen epävarmuus on suurempi.</t>
    </r>
  </si>
  <si>
    <t>Viitteellinen luokitus vaihteluvälin arviointiin: vähäinen (1) - ero alle 10%, kohtalainen (2) - ero 10-25%, suuri (3) - ero yli 25%</t>
  </si>
  <si>
    <t>osuus va pinta-alasta (%)</t>
  </si>
  <si>
    <t xml:space="preserve">Täydennä sivulle oranssipohjaisin soluihin arvio kunkin indikaattorin tärkeydestä, vaihteluvälistä ja epävarmuudesta. </t>
  </si>
  <si>
    <t>-&gt; Syötä siis tarvittavat tiedot Excelin oranssipohjaisiin soluihin! Lisäohjeistusta löydät välilehdiltä oranssilla.</t>
  </si>
  <si>
    <t xml:space="preserve">2) Arvioi tämän jälkeen välilehdelle "indikaattorien painotus" indikaattorien tärkeys, vaihteluväli ja epävarmuus sarakkeisiin F-H. Tärkeydelle ja epävarmuudelle on annettu viitteelliset esimerkkiarvot, joiden perustelut löytyvät eri välilehdeltä ("perustelut_painotukselle"). Vaihteluvälin arviointiin on lisäohjeita kunkin rivin lopussa. Jos indikaattorien arvot on tuotu oikeassa muodossa, välilehdelle täyttyvät automaattisesti indikaattorien minimi- ja maksimiarvot sekä niiden erotus. 
</t>
  </si>
  <si>
    <t xml:space="preserve">3) Kun tärkeys, vaihteluväli ja epävarmuus on määritetty painoarvot määräytyvät näiden tulona automaattisesti. 
</t>
  </si>
  <si>
    <t xml:space="preserve">4) Indeksien arvot lasketaan automaattisesti välilehdelle "indikaattori- ja indeksiarvot" (Sarakkeet AA- AD). Näissä indikaattorien skaalatut arvot on kerrottu niiden painoarvolla ja summattu indeksiksi (tämä selostettu myös ohjeistusdokumentissa).
</t>
  </si>
  <si>
    <t xml:space="preserve">5) Pylväskuvaajat eri indekseistä muodostuvat automaattisesti kuvaaja-välilehdille (ks. Esim. "kuvaaja_ilmastopaastoindeksi".)
</t>
  </si>
  <si>
    <t xml:space="preserve">6) Kopioidaan arvot "indikaattori- ja indeksiarvot" välilehdeltä ensimmäistä riviä lukuunottamatta erilliseen exceliin ja tallennetaan tämä *.csv tiedostona. Näin taulukko saadaan vietyä takaisin QGIS:iin karttojen tekoa varten.
</t>
  </si>
  <si>
    <t xml:space="preserve">OHJE
</t>
  </si>
  <si>
    <t>KOPIOI INDIKAATTORIEN ARVOT TÄNNE (SARAKKEET B-M) ja taso4_id-arvo sarakkeeseen A</t>
  </si>
  <si>
    <t xml:space="preserve">1) Tuo ensin paikkatieto-ohjelmasta indikaattorien arvot välilehdelle "indikaattori- ja indeksiarvot" sarakkeisiin B-M. Muista kopioida myös valuma-alueen id-sarakkeeseen A (sarakkeen nimi Qgisissä "taso4_id"). Skaalatut arvot lasketaan automaattisesti sarakkeisiin N-Z. 
Muista tarkistaa, että skaalaukseen käytetty kaava on kopioitu jokaisen rivin kohdalla, jotta jokaiselle osavaluma-alueelle lasketaan skaalattu indikaattorin arvo, eli laajenna kaava-aluetta alemmaksi tarvittaessa. Tyhjennä myös ylimääräiset rivit (älä kuitenkaan täysin poista rivejä jotta muiden sivujen kaavat säilyvät).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</si>
</sst>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9" x14ac:knownFonts="1">
    <font>
      <sz val="11"/>
      <color theme="1"/>
      <name val="Aptos Narrow"/>
      <family val="2"/>
      <scheme val="minor"/>
    </font>
    <font>
      <sz val="11"/>
      <color theme="1"/>
      <name val="Aptos Narrow"/>
      <family val="2"/>
      <scheme val="minor"/>
    </font>
    <font>
      <sz val="11"/>
      <color rgb="FF3F3F76"/>
      <name val="Aptos Narrow"/>
      <family val="2"/>
      <scheme val="minor"/>
    </font>
    <font>
      <b/>
      <sz val="11"/>
      <color rgb="FF3F3F3F"/>
      <name val="Aptos Narrow"/>
      <family val="2"/>
      <scheme val="minor"/>
    </font>
    <font>
      <b/>
      <sz val="11"/>
      <color theme="1"/>
      <name val="Aptos Narrow"/>
      <family val="2"/>
      <scheme val="minor"/>
    </font>
    <font>
      <b/>
      <sz val="11"/>
      <color rgb="FFFA7D00"/>
      <name val="Aptos Narrow"/>
      <family val="2"/>
      <scheme val="minor"/>
    </font>
    <font>
      <sz val="11"/>
      <color rgb="FFFF0000"/>
      <name val="Aptos Narrow"/>
      <family val="2"/>
      <scheme val="minor"/>
    </font>
    <font>
      <b/>
      <sz val="11"/>
      <color rgb="FF3F3F76"/>
      <name val="Aptos Narrow"/>
      <family val="2"/>
      <scheme val="minor"/>
    </font>
    <font>
      <b/>
      <sz val="11"/>
      <color rgb="FFFF0000"/>
      <name val="Aptos Narrow"/>
      <family val="2"/>
      <scheme val="minor"/>
    </font>
    <font>
      <sz val="8"/>
      <name val="Aptos Narrow"/>
      <family val="2"/>
      <scheme val="minor"/>
    </font>
    <font>
      <sz val="11"/>
      <name val="Aptos Narrow"/>
      <family val="2"/>
      <scheme val="minor"/>
    </font>
    <font>
      <sz val="10"/>
      <name val="Arial"/>
      <family val="2"/>
    </font>
    <font>
      <b/>
      <sz val="11"/>
      <name val="Aptos Narrow"/>
      <family val="2"/>
      <scheme val="minor"/>
    </font>
    <font>
      <sz val="11"/>
      <color theme="1" tint="4.9989318521683403E-2"/>
      <name val="Aptos Narrow"/>
      <family val="2"/>
      <scheme val="minor"/>
    </font>
    <font>
      <b/>
      <sz val="14"/>
      <color rgb="FFFF0000"/>
      <name val="Aptos Narrow"/>
      <family val="2"/>
      <scheme val="minor"/>
    </font>
    <font>
      <sz val="12"/>
      <color theme="1"/>
      <name val="Arial"/>
      <family val="2"/>
    </font>
    <font>
      <b/>
      <sz val="14"/>
      <color theme="5"/>
      <name val="Aptos Narrow"/>
      <family val="2"/>
      <scheme val="minor"/>
    </font>
    <font>
      <b/>
      <sz val="11"/>
      <color theme="5"/>
      <name val="Aptos Narrow"/>
      <family val="2"/>
      <scheme val="minor"/>
    </font>
    <font>
      <b/>
      <sz val="20"/>
      <name val="Aptos Narrow"/>
      <family val="2"/>
      <scheme val="minor"/>
    </font>
  </fonts>
  <fills count="12">
    <fill>
      <patternFill patternType="none"/>
    </fill>
    <fill>
      <patternFill patternType="gray125"/>
    </fill>
    <fill>
      <patternFill patternType="solid">
        <fgColor rgb="FFFFCC99"/>
      </patternFill>
    </fill>
    <fill>
      <patternFill patternType="solid">
        <fgColor rgb="FFF2F2F2"/>
      </patternFill>
    </fill>
    <fill>
      <patternFill patternType="solid">
        <fgColor rgb="FFFFFFCC"/>
      </patternFill>
    </fill>
    <fill>
      <patternFill patternType="solid">
        <fgColor theme="8" tint="0.79998168889431442"/>
        <bgColor indexed="64"/>
      </patternFill>
    </fill>
    <fill>
      <patternFill patternType="solid">
        <fgColor rgb="FFFFE4C9"/>
        <bgColor indexed="64"/>
      </patternFill>
    </fill>
    <fill>
      <patternFill patternType="solid">
        <fgColor theme="7" tint="0.79998168889431442"/>
        <bgColor indexed="65"/>
      </patternFill>
    </fill>
    <fill>
      <patternFill patternType="solid">
        <fgColor theme="2" tint="-9.9978637043366805E-2"/>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2"/>
        <bgColor indexed="64"/>
      </patternFill>
    </fill>
  </fills>
  <borders count="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rgb="FF3F3F3F"/>
      </left>
      <right/>
      <top style="thin">
        <color rgb="FF3F3F3F"/>
      </top>
      <bottom style="thin">
        <color rgb="FF3F3F3F"/>
      </bottom>
      <diagonal/>
    </border>
  </borders>
  <cellStyleXfs count="6">
    <xf numFmtId="0" fontId="0" fillId="0" borderId="0"/>
    <xf numFmtId="0" fontId="2" fillId="2" borderId="1" applyNumberFormat="0" applyAlignment="0" applyProtection="0"/>
    <xf numFmtId="0" fontId="3" fillId="3" borderId="2" applyNumberFormat="0" applyAlignment="0" applyProtection="0"/>
    <xf numFmtId="0" fontId="1" fillId="4" borderId="3" applyNumberFormat="0" applyFont="0" applyAlignment="0" applyProtection="0"/>
    <xf numFmtId="0" fontId="5" fillId="3" borderId="1" applyNumberFormat="0" applyAlignment="0" applyProtection="0"/>
    <xf numFmtId="0" fontId="1" fillId="7" borderId="0" applyNumberFormat="0" applyBorder="0" applyAlignment="0" applyProtection="0"/>
  </cellStyleXfs>
  <cellXfs count="70">
    <xf numFmtId="0" fontId="0" fillId="0" borderId="0" xfId="0"/>
    <xf numFmtId="0" fontId="4" fillId="0" borderId="0" xfId="0" applyFont="1"/>
    <xf numFmtId="0" fontId="2" fillId="2" borderId="1" xfId="1"/>
    <xf numFmtId="0" fontId="3" fillId="5" borderId="2" xfId="2" applyFill="1"/>
    <xf numFmtId="0" fontId="7" fillId="4" borderId="3" xfId="3" applyFont="1"/>
    <xf numFmtId="0" fontId="6" fillId="0" borderId="0" xfId="0" applyFont="1"/>
    <xf numFmtId="0" fontId="8" fillId="0" borderId="0" xfId="0" applyFont="1"/>
    <xf numFmtId="0" fontId="10" fillId="0" borderId="0" xfId="0" applyFont="1"/>
    <xf numFmtId="0" fontId="7" fillId="2" borderId="1" xfId="1" applyFont="1"/>
    <xf numFmtId="0" fontId="3" fillId="5" borderId="5" xfId="2" applyFill="1" applyBorder="1"/>
    <xf numFmtId="0" fontId="0" fillId="0" borderId="0" xfId="0" applyFill="1"/>
    <xf numFmtId="0" fontId="0" fillId="0" borderId="0" xfId="0" applyBorder="1"/>
    <xf numFmtId="0" fontId="0" fillId="0" borderId="0" xfId="0" applyFill="1" applyBorder="1"/>
    <xf numFmtId="0" fontId="11" fillId="0" borderId="0" xfId="0" applyFont="1" applyFill="1" applyBorder="1"/>
    <xf numFmtId="0" fontId="12" fillId="0" borderId="0" xfId="0" applyFont="1"/>
    <xf numFmtId="0" fontId="13" fillId="8" borderId="4" xfId="4" applyFont="1" applyFill="1" applyBorder="1" applyAlignment="1">
      <alignment wrapText="1"/>
    </xf>
    <xf numFmtId="2" fontId="3" fillId="5" borderId="2" xfId="2" applyNumberFormat="1" applyFill="1"/>
    <xf numFmtId="2" fontId="3" fillId="5" borderId="5" xfId="2" applyNumberFormat="1" applyFill="1" applyBorder="1"/>
    <xf numFmtId="0" fontId="15" fillId="0" borderId="0" xfId="0" applyFont="1"/>
    <xf numFmtId="0" fontId="15" fillId="0" borderId="0" xfId="0" applyFont="1" applyAlignment="1">
      <alignment wrapText="1"/>
    </xf>
    <xf numFmtId="0" fontId="1" fillId="0" borderId="0" xfId="5" applyFill="1" applyBorder="1"/>
    <xf numFmtId="0" fontId="4" fillId="0" borderId="0" xfId="5" applyFont="1" applyFill="1" applyBorder="1"/>
    <xf numFmtId="2" fontId="1" fillId="0" borderId="0" xfId="5" applyNumberFormat="1" applyFill="1" applyBorder="1"/>
    <xf numFmtId="0" fontId="3" fillId="5" borderId="4" xfId="2" applyFill="1" applyBorder="1"/>
    <xf numFmtId="2" fontId="3" fillId="5" borderId="4" xfId="2" applyNumberFormat="1" applyFill="1" applyBorder="1"/>
    <xf numFmtId="2" fontId="13" fillId="8" borderId="4" xfId="4" applyNumberFormat="1" applyFont="1" applyFill="1" applyBorder="1"/>
    <xf numFmtId="2" fontId="13" fillId="8" borderId="4" xfId="0" applyNumberFormat="1" applyFont="1" applyFill="1" applyBorder="1"/>
    <xf numFmtId="2" fontId="13" fillId="0" borderId="0" xfId="4" applyNumberFormat="1" applyFont="1" applyFill="1" applyBorder="1"/>
    <xf numFmtId="2" fontId="5" fillId="0" borderId="0" xfId="4" applyNumberFormat="1" applyFill="1" applyBorder="1" applyAlignment="1">
      <alignment wrapText="1"/>
    </xf>
    <xf numFmtId="2" fontId="3" fillId="0" borderId="0" xfId="2" applyNumberFormat="1" applyFill="1" applyBorder="1"/>
    <xf numFmtId="2" fontId="0" fillId="0" borderId="0" xfId="0" applyNumberFormat="1" applyFill="1" applyBorder="1"/>
    <xf numFmtId="2" fontId="0" fillId="0" borderId="0" xfId="0" applyNumberFormat="1" applyBorder="1"/>
    <xf numFmtId="2" fontId="0" fillId="0" borderId="0" xfId="0" applyNumberFormat="1"/>
    <xf numFmtId="2" fontId="0" fillId="0" borderId="0" xfId="0" applyNumberFormat="1" applyFill="1"/>
    <xf numFmtId="2" fontId="11" fillId="0" borderId="0" xfId="0" applyNumberFormat="1" applyFont="1" applyFill="1" applyBorder="1"/>
    <xf numFmtId="1" fontId="11" fillId="0" borderId="0" xfId="0" applyNumberFormat="1" applyFont="1" applyFill="1" applyBorder="1"/>
    <xf numFmtId="1" fontId="0" fillId="0" borderId="0" xfId="0" applyNumberFormat="1" applyFill="1" applyBorder="1"/>
    <xf numFmtId="1" fontId="0" fillId="0" borderId="0" xfId="0" applyNumberFormat="1" applyBorder="1"/>
    <xf numFmtId="1" fontId="0" fillId="0" borderId="0" xfId="0" applyNumberFormat="1"/>
    <xf numFmtId="0" fontId="12" fillId="10" borderId="0" xfId="0" applyFont="1" applyFill="1" applyAlignment="1">
      <alignment vertical="top" wrapText="1"/>
    </xf>
    <xf numFmtId="0" fontId="4" fillId="9" borderId="0" xfId="0" applyFont="1" applyFill="1" applyAlignment="1">
      <alignment vertical="top" wrapText="1"/>
    </xf>
    <xf numFmtId="0" fontId="10" fillId="10" borderId="0" xfId="0" applyFont="1" applyFill="1" applyAlignment="1">
      <alignment vertical="top" wrapText="1"/>
    </xf>
    <xf numFmtId="0" fontId="4" fillId="9" borderId="0" xfId="0" applyFont="1" applyFill="1" applyAlignment="1">
      <alignment vertical="top"/>
    </xf>
    <xf numFmtId="0" fontId="0" fillId="10" borderId="0" xfId="0" applyFill="1" applyAlignment="1">
      <alignment vertical="top" wrapText="1"/>
    </xf>
    <xf numFmtId="0" fontId="0" fillId="0" borderId="0" xfId="0" applyAlignment="1">
      <alignment vertical="top"/>
    </xf>
    <xf numFmtId="0" fontId="4" fillId="0" borderId="0" xfId="0" applyFont="1" applyAlignment="1">
      <alignment vertical="top" wrapText="1"/>
    </xf>
    <xf numFmtId="0" fontId="10" fillId="0" borderId="0" xfId="0" applyFont="1" applyAlignment="1"/>
    <xf numFmtId="0" fontId="16" fillId="2" borderId="1" xfId="1" applyFont="1"/>
    <xf numFmtId="2" fontId="12" fillId="4" borderId="3" xfId="3" applyNumberFormat="1" applyFont="1"/>
    <xf numFmtId="0" fontId="12" fillId="3" borderId="1" xfId="4" applyFont="1" applyAlignment="1">
      <alignment wrapText="1"/>
    </xf>
    <xf numFmtId="2" fontId="12" fillId="3" borderId="1" xfId="4" applyNumberFormat="1" applyFont="1"/>
    <xf numFmtId="2" fontId="18" fillId="3" borderId="1" xfId="4" applyNumberFormat="1" applyFont="1"/>
    <xf numFmtId="0" fontId="12" fillId="3" borderId="1" xfId="4" applyFont="1"/>
    <xf numFmtId="0" fontId="17" fillId="0" borderId="0" xfId="0" applyFont="1"/>
    <xf numFmtId="1" fontId="12" fillId="3" borderId="1" xfId="4" applyNumberFormat="1" applyFont="1"/>
    <xf numFmtId="2" fontId="10" fillId="0" borderId="0" xfId="0" applyNumberFormat="1" applyFont="1" applyFill="1" applyBorder="1"/>
    <xf numFmtId="2" fontId="12" fillId="2" borderId="1" xfId="1" applyNumberFormat="1" applyFont="1"/>
    <xf numFmtId="0" fontId="12" fillId="2" borderId="1" xfId="1" applyFont="1"/>
    <xf numFmtId="0" fontId="10" fillId="2" borderId="1" xfId="1" applyFont="1"/>
    <xf numFmtId="2" fontId="12" fillId="3" borderId="2" xfId="2" applyNumberFormat="1" applyFont="1"/>
    <xf numFmtId="2" fontId="10" fillId="11" borderId="1" xfId="1" applyNumberFormat="1" applyFont="1" applyFill="1"/>
    <xf numFmtId="164" fontId="10" fillId="11" borderId="1" xfId="1" applyNumberFormat="1" applyFont="1" applyFill="1"/>
    <xf numFmtId="0" fontId="10" fillId="11" borderId="3" xfId="3" applyFont="1" applyFill="1"/>
    <xf numFmtId="0" fontId="10" fillId="6" borderId="0" xfId="0" applyFont="1" applyFill="1" applyAlignment="1">
      <alignment vertical="top" wrapText="1"/>
    </xf>
    <xf numFmtId="0" fontId="0" fillId="6" borderId="0" xfId="0" applyFill="1" applyAlignment="1">
      <alignment vertical="top" wrapText="1"/>
    </xf>
    <xf numFmtId="0" fontId="17" fillId="2" borderId="0" xfId="1" quotePrefix="1" applyFont="1" applyBorder="1"/>
    <xf numFmtId="0" fontId="12" fillId="2" borderId="0" xfId="1" quotePrefix="1" applyFont="1" applyBorder="1" applyAlignment="1">
      <alignment wrapText="1"/>
    </xf>
    <xf numFmtId="1" fontId="14" fillId="2" borderId="1" xfId="1" applyNumberFormat="1" applyFont="1"/>
    <xf numFmtId="1" fontId="7" fillId="2" borderId="1" xfId="1" applyNumberFormat="1" applyFont="1"/>
    <xf numFmtId="1" fontId="12" fillId="2" borderId="1" xfId="1" applyNumberFormat="1" applyFont="1"/>
  </cellXfs>
  <cellStyles count="6">
    <cellStyle name="20% - Accent4" xfId="5" builtinId="42"/>
    <cellStyle name="Calculation" xfId="4" builtinId="22"/>
    <cellStyle name="Input" xfId="1" builtinId="20"/>
    <cellStyle name="Normal" xfId="0" builtinId="0"/>
    <cellStyle name="Note" xfId="3" builtinId="10"/>
    <cellStyle name="Output" xfId="2" builtinId="21"/>
  </cellStyles>
  <dxfs count="0"/>
  <tableStyles count="0" defaultTableStyle="TableStyleMedium2" defaultPivotStyle="PivotStyleLight16"/>
  <colors>
    <mruColors>
      <color rgb="FFFFE4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fi-FI" sz="1600"/>
              <a:t>Vesistökuormitusindeksit valuma-alueittain</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stacked"/>
        <c:varyColors val="0"/>
        <c:ser>
          <c:idx val="0"/>
          <c:order val="0"/>
          <c:tx>
            <c:v>Fosforikuormitus</c:v>
          </c:tx>
          <c:spPr>
            <a:solidFill>
              <a:schemeClr val="accent1"/>
            </a:solidFill>
            <a:ln>
              <a:noFill/>
            </a:ln>
            <a:effectLst/>
          </c:spPr>
          <c:invertIfNegative val="0"/>
          <c:cat>
            <c:numRef>
              <c:f>'kuvaaja_vesistokuormitusind '!$F$4:$F$18</c:f>
              <c:numCache>
                <c:formatCode>General</c:formatCode>
                <c:ptCount val="1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numCache>
            </c:numRef>
          </c:cat>
          <c:val>
            <c:numRef>
              <c:f>'kuvaaja_vesistokuormitusind '!$G$4:$G$18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754-4608-8AE3-EC0442837D31}"/>
            </c:ext>
          </c:extLst>
        </c:ser>
        <c:ser>
          <c:idx val="1"/>
          <c:order val="1"/>
          <c:tx>
            <c:v>Typpikuormitus</c:v>
          </c:tx>
          <c:spPr>
            <a:solidFill>
              <a:schemeClr val="accent2"/>
            </a:solidFill>
            <a:ln>
              <a:noFill/>
            </a:ln>
            <a:effectLst/>
          </c:spPr>
          <c:invertIfNegative val="0"/>
          <c:cat>
            <c:numRef>
              <c:f>'kuvaaja_vesistokuormitusind '!$F$4:$F$18</c:f>
              <c:numCache>
                <c:formatCode>General</c:formatCode>
                <c:ptCount val="1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numCache>
            </c:numRef>
          </c:cat>
          <c:val>
            <c:numRef>
              <c:f>'kuvaaja_vesistokuormitusind '!$H$4:$H$18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E754-4608-8AE3-EC0442837D31}"/>
            </c:ext>
          </c:extLst>
        </c:ser>
        <c:ser>
          <c:idx val="2"/>
          <c:order val="2"/>
          <c:tx>
            <c:v>TOC-kuormitus</c:v>
          </c:tx>
          <c:spPr>
            <a:solidFill>
              <a:schemeClr val="accent3"/>
            </a:solidFill>
            <a:ln>
              <a:noFill/>
            </a:ln>
            <a:effectLst/>
          </c:spPr>
          <c:invertIfNegative val="0"/>
          <c:cat>
            <c:numRef>
              <c:f>'kuvaaja_vesistokuormitusind '!$F$4:$F$18</c:f>
              <c:numCache>
                <c:formatCode>General</c:formatCode>
                <c:ptCount val="1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numCache>
            </c:numRef>
          </c:cat>
          <c:val>
            <c:numRef>
              <c:f>'kuvaaja_vesistokuormitusind '!$I$4:$I$18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E754-4608-8AE3-EC0442837D31}"/>
            </c:ext>
          </c:extLst>
        </c:ser>
        <c:ser>
          <c:idx val="3"/>
          <c:order val="3"/>
          <c:tx>
            <c:v>Eroosioherkkyys</c:v>
          </c:tx>
          <c:spPr>
            <a:solidFill>
              <a:schemeClr val="accent4"/>
            </a:solidFill>
            <a:ln>
              <a:noFill/>
            </a:ln>
            <a:effectLst/>
          </c:spPr>
          <c:invertIfNegative val="0"/>
          <c:cat>
            <c:numRef>
              <c:f>'kuvaaja_vesistokuormitusind '!$F$4:$F$18</c:f>
              <c:numCache>
                <c:formatCode>General</c:formatCode>
                <c:ptCount val="1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numCache>
            </c:numRef>
          </c:cat>
          <c:val>
            <c:numRef>
              <c:f>'kuvaaja_vesistokuormitusind '!$J$4:$J$18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E754-4608-8AE3-EC0442837D31}"/>
            </c:ext>
          </c:extLst>
        </c:ser>
        <c:dLbls>
          <c:showLegendKey val="0"/>
          <c:showVal val="0"/>
          <c:showCatName val="0"/>
          <c:showSerName val="0"/>
          <c:showPercent val="0"/>
          <c:showBubbleSize val="0"/>
        </c:dLbls>
        <c:gapWidth val="150"/>
        <c:overlap val="100"/>
        <c:axId val="1945602031"/>
        <c:axId val="1950324367"/>
      </c:barChart>
      <c:catAx>
        <c:axId val="19456020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950324367"/>
        <c:crosses val="autoZero"/>
        <c:auto val="1"/>
        <c:lblAlgn val="ctr"/>
        <c:lblOffset val="100"/>
        <c:noMultiLvlLbl val="0"/>
      </c:catAx>
      <c:valAx>
        <c:axId val="1950324367"/>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945602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sz="1600"/>
              <a:t>Ilmastopäästöindeksit</a:t>
            </a:r>
            <a:r>
              <a:rPr lang="fi-FI" sz="1600" baseline="0"/>
              <a:t> valuma-alueittain</a:t>
            </a:r>
            <a:endParaRPr lang="fi-FI" sz="16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stacked"/>
        <c:varyColors val="0"/>
        <c:ser>
          <c:idx val="0"/>
          <c:order val="0"/>
          <c:tx>
            <c:v>Ojitetut turvemaat</c:v>
          </c:tx>
          <c:spPr>
            <a:solidFill>
              <a:schemeClr val="accent1"/>
            </a:solidFill>
            <a:ln>
              <a:noFill/>
            </a:ln>
            <a:effectLst/>
          </c:spPr>
          <c:invertIfNegative val="0"/>
          <c:val>
            <c:numRef>
              <c:f>kuvaaja_ilmastopaastoindeksi!$F$4:$F$18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BE1-4C5D-9B5C-14AB6C0513B3}"/>
            </c:ext>
          </c:extLst>
        </c:ser>
        <c:ser>
          <c:idx val="1"/>
          <c:order val="1"/>
          <c:tx>
            <c:v>Turvetuotantoalueet</c:v>
          </c:tx>
          <c:spPr>
            <a:solidFill>
              <a:schemeClr val="accent2"/>
            </a:solidFill>
            <a:ln>
              <a:noFill/>
            </a:ln>
            <a:effectLst/>
          </c:spPr>
          <c:invertIfNegative val="0"/>
          <c:val>
            <c:numRef>
              <c:f>kuvaaja_ilmastopaastoindeksi!$G$4:$G$18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EBE1-4C5D-9B5C-14AB6C0513B3}"/>
            </c:ext>
          </c:extLst>
        </c:ser>
        <c:ser>
          <c:idx val="2"/>
          <c:order val="2"/>
          <c:tx>
            <c:v>Turvepellot</c:v>
          </c:tx>
          <c:spPr>
            <a:solidFill>
              <a:schemeClr val="accent3"/>
            </a:solidFill>
            <a:ln>
              <a:noFill/>
            </a:ln>
            <a:effectLst/>
          </c:spPr>
          <c:invertIfNegative val="0"/>
          <c:val>
            <c:numRef>
              <c:f>kuvaaja_ilmastopaastoindeksi!$H$4:$H$18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EBE1-4C5D-9B5C-14AB6C0513B3}"/>
            </c:ext>
          </c:extLst>
        </c:ser>
        <c:dLbls>
          <c:showLegendKey val="0"/>
          <c:showVal val="0"/>
          <c:showCatName val="0"/>
          <c:showSerName val="0"/>
          <c:showPercent val="0"/>
          <c:showBubbleSize val="0"/>
        </c:dLbls>
        <c:gapWidth val="150"/>
        <c:overlap val="100"/>
        <c:axId val="1538422031"/>
        <c:axId val="941786063"/>
      </c:barChart>
      <c:catAx>
        <c:axId val="153842203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941786063"/>
        <c:crosses val="autoZero"/>
        <c:auto val="1"/>
        <c:lblAlgn val="ctr"/>
        <c:lblOffset val="100"/>
        <c:noMultiLvlLbl val="0"/>
      </c:catAx>
      <c:valAx>
        <c:axId val="941786063"/>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538422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sz="1600"/>
              <a:t>Sopeutumisindeksit</a:t>
            </a:r>
            <a:r>
              <a:rPr lang="fi-FI" sz="1600" baseline="0"/>
              <a:t> valuma-alueittain</a:t>
            </a:r>
            <a:endParaRPr lang="fi-FI" sz="16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stacked"/>
        <c:varyColors val="0"/>
        <c:ser>
          <c:idx val="0"/>
          <c:order val="0"/>
          <c:tx>
            <c:v>Turvetuotantoalueet</c:v>
          </c:tx>
          <c:spPr>
            <a:solidFill>
              <a:schemeClr val="accent1"/>
            </a:solidFill>
            <a:ln>
              <a:noFill/>
            </a:ln>
            <a:effectLst/>
          </c:spPr>
          <c:invertIfNegative val="0"/>
          <c:val>
            <c:numRef>
              <c:f>kuvaaja_sopeutumisindeksi!$F$4:$F$18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2129-4829-A63B-E147B870E1B0}"/>
            </c:ext>
          </c:extLst>
        </c:ser>
        <c:ser>
          <c:idx val="1"/>
          <c:order val="1"/>
          <c:tx>
            <c:v>Vedenpalautukseen soveltuvat kitu- ja joutomaat</c:v>
          </c:tx>
          <c:spPr>
            <a:solidFill>
              <a:schemeClr val="accent2"/>
            </a:solidFill>
            <a:ln>
              <a:noFill/>
            </a:ln>
            <a:effectLst/>
          </c:spPr>
          <c:invertIfNegative val="0"/>
          <c:val>
            <c:numRef>
              <c:f>kuvaaja_sopeutumisindeksi!$G$4:$G$18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2129-4829-A63B-E147B870E1B0}"/>
            </c:ext>
          </c:extLst>
        </c:ser>
        <c:ser>
          <c:idx val="2"/>
          <c:order val="2"/>
          <c:tx>
            <c:v>Kosteat alueet</c:v>
          </c:tx>
          <c:spPr>
            <a:solidFill>
              <a:schemeClr val="accent3"/>
            </a:solidFill>
            <a:ln>
              <a:noFill/>
            </a:ln>
            <a:effectLst/>
          </c:spPr>
          <c:invertIfNegative val="0"/>
          <c:val>
            <c:numRef>
              <c:f>kuvaaja_sopeutumisindeksi!$H$4:$H$18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2129-4829-A63B-E147B870E1B0}"/>
            </c:ext>
          </c:extLst>
        </c:ser>
        <c:dLbls>
          <c:showLegendKey val="0"/>
          <c:showVal val="0"/>
          <c:showCatName val="0"/>
          <c:showSerName val="0"/>
          <c:showPercent val="0"/>
          <c:showBubbleSize val="0"/>
        </c:dLbls>
        <c:gapWidth val="150"/>
        <c:overlap val="100"/>
        <c:axId val="1538422031"/>
        <c:axId val="941786063"/>
      </c:barChart>
      <c:catAx>
        <c:axId val="153842203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941786063"/>
        <c:crosses val="autoZero"/>
        <c:auto val="1"/>
        <c:lblAlgn val="ctr"/>
        <c:lblOffset val="100"/>
        <c:noMultiLvlLbl val="0"/>
      </c:catAx>
      <c:valAx>
        <c:axId val="941786063"/>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538422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sz="1600"/>
              <a:t>Monimuotoisuusindeksit</a:t>
            </a:r>
            <a:r>
              <a:rPr lang="fi-FI" sz="1600" baseline="0"/>
              <a:t> valuma-alueittain</a:t>
            </a:r>
            <a:endParaRPr lang="fi-FI" sz="16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stacked"/>
        <c:varyColors val="0"/>
        <c:ser>
          <c:idx val="0"/>
          <c:order val="0"/>
          <c:tx>
            <c:v>Hyvää huonommassa tilassa olevat järvet</c:v>
          </c:tx>
          <c:spPr>
            <a:solidFill>
              <a:schemeClr val="accent1"/>
            </a:solidFill>
            <a:ln>
              <a:noFill/>
            </a:ln>
            <a:effectLst/>
          </c:spPr>
          <c:invertIfNegative val="0"/>
          <c:val>
            <c:numRef>
              <c:f>kuvaaja_monimuotoisuusindeksi!$F$4:$F$18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A4B-47EF-92E5-563C379249A5}"/>
            </c:ext>
          </c:extLst>
        </c:ser>
        <c:ser>
          <c:idx val="1"/>
          <c:order val="1"/>
          <c:tx>
            <c:v>Hyvää huonommassa tilassa olevat joet</c:v>
          </c:tx>
          <c:spPr>
            <a:solidFill>
              <a:schemeClr val="accent2"/>
            </a:solidFill>
            <a:ln>
              <a:noFill/>
            </a:ln>
            <a:effectLst/>
          </c:spPr>
          <c:invertIfNegative val="0"/>
          <c:val>
            <c:numRef>
              <c:f>kuvaaja_monimuotoisuusindeksi!$G$4:$G$18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EA4B-47EF-92E5-563C379249A5}"/>
            </c:ext>
          </c:extLst>
        </c:ser>
        <c:ser>
          <c:idx val="2"/>
          <c:order val="2"/>
          <c:tx>
            <c:v>Purohelmi-aineisto</c:v>
          </c:tx>
          <c:spPr>
            <a:solidFill>
              <a:schemeClr val="accent3"/>
            </a:solidFill>
            <a:ln>
              <a:noFill/>
            </a:ln>
            <a:effectLst/>
          </c:spPr>
          <c:invertIfNegative val="0"/>
          <c:val>
            <c:numRef>
              <c:f>kuvaaja_monimuotoisuusindeksi!$H$4:$H$18</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EA4B-47EF-92E5-563C379249A5}"/>
            </c:ext>
          </c:extLst>
        </c:ser>
        <c:dLbls>
          <c:showLegendKey val="0"/>
          <c:showVal val="0"/>
          <c:showCatName val="0"/>
          <c:showSerName val="0"/>
          <c:showPercent val="0"/>
          <c:showBubbleSize val="0"/>
        </c:dLbls>
        <c:gapWidth val="150"/>
        <c:overlap val="100"/>
        <c:axId val="1538422031"/>
        <c:axId val="941786063"/>
      </c:barChart>
      <c:catAx>
        <c:axId val="153842203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941786063"/>
        <c:crosses val="autoZero"/>
        <c:auto val="1"/>
        <c:lblAlgn val="ctr"/>
        <c:lblOffset val="100"/>
        <c:noMultiLvlLbl val="0"/>
      </c:catAx>
      <c:valAx>
        <c:axId val="941786063"/>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538422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32659</xdr:colOff>
      <xdr:row>0</xdr:row>
      <xdr:rowOff>87087</xdr:rowOff>
    </xdr:from>
    <xdr:to>
      <xdr:col>0</xdr:col>
      <xdr:colOff>6151519</xdr:colOff>
      <xdr:row>0</xdr:row>
      <xdr:rowOff>1382487</xdr:rowOff>
    </xdr:to>
    <xdr:pic>
      <xdr:nvPicPr>
        <xdr:cNvPr id="2" name="Picture 1" descr="A logo with text and letters&#10;&#10;AI-generated content may be incorrect.">
          <a:extLst>
            <a:ext uri="{FF2B5EF4-FFF2-40B4-BE49-F238E27FC236}">
              <a16:creationId xmlns:a16="http://schemas.microsoft.com/office/drawing/2014/main" id="{84713951-32C2-99E9-AD44-497CC4081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59" y="87087"/>
          <a:ext cx="6118860" cy="1295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88969</xdr:colOff>
      <xdr:row>1</xdr:row>
      <xdr:rowOff>116404</xdr:rowOff>
    </xdr:from>
    <xdr:to>
      <xdr:col>27</xdr:col>
      <xdr:colOff>522242</xdr:colOff>
      <xdr:row>26</xdr:row>
      <xdr:rowOff>159313</xdr:rowOff>
    </xdr:to>
    <xdr:graphicFrame macro="">
      <xdr:nvGraphicFramePr>
        <xdr:cNvPr id="4" name="Chart 3">
          <a:extLst>
            <a:ext uri="{FF2B5EF4-FFF2-40B4-BE49-F238E27FC236}">
              <a16:creationId xmlns:a16="http://schemas.microsoft.com/office/drawing/2014/main" id="{5787617E-AE01-475D-C498-0D64A91C02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115454</xdr:colOff>
      <xdr:row>1</xdr:row>
      <xdr:rowOff>111992</xdr:rowOff>
    </xdr:from>
    <xdr:to>
      <xdr:col>24</xdr:col>
      <xdr:colOff>548727</xdr:colOff>
      <xdr:row>28</xdr:row>
      <xdr:rowOff>154901</xdr:rowOff>
    </xdr:to>
    <xdr:graphicFrame macro="">
      <xdr:nvGraphicFramePr>
        <xdr:cNvPr id="4" name="Chart 3">
          <a:extLst>
            <a:ext uri="{FF2B5EF4-FFF2-40B4-BE49-F238E27FC236}">
              <a16:creationId xmlns:a16="http://schemas.microsoft.com/office/drawing/2014/main" id="{024B5C57-6339-CF00-C34C-AD8EE30A48AC}"/>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115454</xdr:colOff>
      <xdr:row>1</xdr:row>
      <xdr:rowOff>111992</xdr:rowOff>
    </xdr:from>
    <xdr:to>
      <xdr:col>24</xdr:col>
      <xdr:colOff>548727</xdr:colOff>
      <xdr:row>28</xdr:row>
      <xdr:rowOff>154901</xdr:rowOff>
    </xdr:to>
    <xdr:graphicFrame macro="">
      <xdr:nvGraphicFramePr>
        <xdr:cNvPr id="2" name="Chart 1">
          <a:extLst>
            <a:ext uri="{FF2B5EF4-FFF2-40B4-BE49-F238E27FC236}">
              <a16:creationId xmlns:a16="http://schemas.microsoft.com/office/drawing/2014/main" id="{2E911A2B-C316-4002-A21C-DEFFA44C480C}"/>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115454</xdr:colOff>
      <xdr:row>1</xdr:row>
      <xdr:rowOff>111992</xdr:rowOff>
    </xdr:from>
    <xdr:to>
      <xdr:col>24</xdr:col>
      <xdr:colOff>548727</xdr:colOff>
      <xdr:row>28</xdr:row>
      <xdr:rowOff>154901</xdr:rowOff>
    </xdr:to>
    <xdr:graphicFrame macro="">
      <xdr:nvGraphicFramePr>
        <xdr:cNvPr id="2" name="Chart 1">
          <a:extLst>
            <a:ext uri="{FF2B5EF4-FFF2-40B4-BE49-F238E27FC236}">
              <a16:creationId xmlns:a16="http://schemas.microsoft.com/office/drawing/2014/main" id="{D8D18FCD-7D8A-409F-A9CE-50D5C02591A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253A9-F956-4908-977D-F4EAF0F3B05A}">
  <sheetPr>
    <tabColor theme="0" tint="-0.34998626667073579"/>
  </sheetPr>
  <dimension ref="A1:A9"/>
  <sheetViews>
    <sheetView tabSelected="1" zoomScale="70" zoomScaleNormal="70" workbookViewId="0">
      <selection activeCell="J1" sqref="J1"/>
    </sheetView>
  </sheetViews>
  <sheetFormatPr defaultRowHeight="15" x14ac:dyDescent="0.25"/>
  <cols>
    <col min="1" max="1" width="126.42578125" customWidth="1"/>
  </cols>
  <sheetData>
    <row r="1" spans="1:1" ht="115.15" customHeight="1" x14ac:dyDescent="0.25"/>
    <row r="2" spans="1:1" ht="30" x14ac:dyDescent="0.25">
      <c r="A2" s="66" t="s">
        <v>104</v>
      </c>
    </row>
    <row r="3" spans="1:1" ht="90" x14ac:dyDescent="0.25">
      <c r="A3" s="63" t="s">
        <v>106</v>
      </c>
    </row>
    <row r="4" spans="1:1" ht="75" x14ac:dyDescent="0.25">
      <c r="A4" s="64" t="s">
        <v>99</v>
      </c>
    </row>
    <row r="5" spans="1:1" ht="30" x14ac:dyDescent="0.25">
      <c r="A5" s="63" t="s">
        <v>100</v>
      </c>
    </row>
    <row r="6" spans="1:1" ht="45" x14ac:dyDescent="0.25">
      <c r="A6" s="64" t="s">
        <v>101</v>
      </c>
    </row>
    <row r="7" spans="1:1" ht="30" x14ac:dyDescent="0.25">
      <c r="A7" s="64" t="s">
        <v>102</v>
      </c>
    </row>
    <row r="8" spans="1:1" ht="45" x14ac:dyDescent="0.25">
      <c r="A8" s="64" t="s">
        <v>103</v>
      </c>
    </row>
    <row r="9" spans="1:1" x14ac:dyDescent="0.25">
      <c r="A9" s="65" t="s">
        <v>98</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828E9-386B-4855-9527-D128EA2FD466}">
  <dimension ref="A1:AH46"/>
  <sheetViews>
    <sheetView zoomScale="55" zoomScaleNormal="55" workbookViewId="0">
      <selection activeCell="B3" sqref="B3"/>
    </sheetView>
  </sheetViews>
  <sheetFormatPr defaultRowHeight="15" x14ac:dyDescent="0.25"/>
  <cols>
    <col min="1" max="1" width="15.85546875" style="69" customWidth="1"/>
    <col min="2" max="3" width="8.85546875" style="57" customWidth="1"/>
    <col min="4" max="4" width="16.85546875" style="57" customWidth="1"/>
    <col min="5" max="5" width="8.85546875" style="57" customWidth="1"/>
    <col min="6" max="6" width="16.5703125" style="57" customWidth="1"/>
    <col min="7" max="7" width="17.5703125" style="57" customWidth="1"/>
    <col min="8" max="8" width="13.85546875" style="57" customWidth="1"/>
    <col min="9" max="9" width="22.42578125" style="57" customWidth="1"/>
    <col min="10" max="10" width="16.5703125" style="57" customWidth="1"/>
    <col min="11" max="11" width="20.5703125" style="57" customWidth="1"/>
    <col min="12" max="12" width="19.140625" style="57" customWidth="1"/>
    <col min="13" max="13" width="23.85546875" style="57" customWidth="1"/>
    <col min="14" max="14" width="17.85546875" style="52" customWidth="1"/>
    <col min="15" max="15" width="17.42578125" style="52" customWidth="1"/>
    <col min="16" max="16" width="15.5703125" style="52" customWidth="1"/>
    <col min="17" max="17" width="22.5703125" style="52" customWidth="1"/>
    <col min="18" max="18" width="25.5703125" style="52" bestFit="1" customWidth="1"/>
    <col min="19" max="19" width="27.42578125" style="52" bestFit="1" customWidth="1"/>
    <col min="20" max="20" width="22.42578125" style="52" customWidth="1"/>
    <col min="21" max="21" width="18.85546875" style="52" customWidth="1"/>
    <col min="22" max="22" width="23" style="52" customWidth="1"/>
    <col min="23" max="23" width="19.5703125" style="52" customWidth="1"/>
    <col min="24" max="24" width="18.5703125" style="52" customWidth="1"/>
    <col min="25" max="25" width="14.5703125" style="52" customWidth="1"/>
    <col min="26" max="26" width="21.85546875" style="52" customWidth="1"/>
    <col min="27" max="27" width="22.140625" style="3" bestFit="1" customWidth="1"/>
    <col min="28" max="28" width="19.42578125" style="3" bestFit="1" customWidth="1"/>
    <col min="29" max="29" width="17.42578125" style="9" bestFit="1" customWidth="1"/>
    <col min="30" max="30" width="26.42578125" style="23" customWidth="1"/>
    <col min="31" max="31" width="30.85546875" style="20" bestFit="1" customWidth="1"/>
    <col min="32" max="32" width="27.85546875" style="20" bestFit="1" customWidth="1"/>
    <col min="33" max="33" width="26.42578125" style="20" bestFit="1" customWidth="1"/>
    <col min="34" max="34" width="27.85546875" style="20" customWidth="1"/>
  </cols>
  <sheetData>
    <row r="1" spans="1:34" ht="18.75" x14ac:dyDescent="0.3">
      <c r="A1" s="67"/>
      <c r="B1" s="47" t="s">
        <v>105</v>
      </c>
      <c r="C1" s="2"/>
      <c r="D1" s="2"/>
      <c r="E1" s="2"/>
      <c r="F1" s="2"/>
      <c r="G1" s="2"/>
      <c r="H1" s="2"/>
      <c r="I1" s="2"/>
      <c r="J1" s="2"/>
      <c r="K1" s="2"/>
      <c r="L1" s="2"/>
      <c r="M1" s="4" t="s">
        <v>41</v>
      </c>
      <c r="N1" s="48">
        <f>indikaattorien_painotus!J3</f>
        <v>0</v>
      </c>
      <c r="O1" s="48">
        <f>indikaattorien_painotus!J4</f>
        <v>0</v>
      </c>
      <c r="P1" s="48">
        <f>indikaattorien_painotus!J5</f>
        <v>0</v>
      </c>
      <c r="Q1" s="48">
        <f>indikaattorien_painotus!J6</f>
        <v>0</v>
      </c>
      <c r="R1" s="48">
        <f>indikaattorien_painotus!J8</f>
        <v>0</v>
      </c>
      <c r="S1" s="48">
        <f>indikaattorien_painotus!J9</f>
        <v>0</v>
      </c>
      <c r="T1" s="48">
        <f>indikaattorien_painotus!J10</f>
        <v>0</v>
      </c>
      <c r="U1" s="48">
        <f>indikaattorien_painotus!J12</f>
        <v>0</v>
      </c>
      <c r="V1" s="48">
        <f>indikaattorien_painotus!J13</f>
        <v>0</v>
      </c>
      <c r="W1" s="48">
        <f>indikaattorien_painotus!J14</f>
        <v>0</v>
      </c>
      <c r="X1" s="48">
        <f>indikaattorien_painotus!J16</f>
        <v>0</v>
      </c>
      <c r="Y1" s="48">
        <f>indikaattorien_painotus!J17</f>
        <v>0</v>
      </c>
      <c r="Z1" s="48">
        <f>indikaattorien_painotus!J18</f>
        <v>0</v>
      </c>
    </row>
    <row r="2" spans="1:34" ht="45" x14ac:dyDescent="0.25">
      <c r="A2" s="68" t="s">
        <v>89</v>
      </c>
      <c r="B2" s="8" t="s">
        <v>7</v>
      </c>
      <c r="C2" s="8" t="s">
        <v>5</v>
      </c>
      <c r="D2" s="8" t="s">
        <v>6</v>
      </c>
      <c r="E2" s="8" t="s">
        <v>42</v>
      </c>
      <c r="F2" s="8" t="s">
        <v>25</v>
      </c>
      <c r="G2" s="8" t="s">
        <v>26</v>
      </c>
      <c r="H2" s="8" t="s">
        <v>27</v>
      </c>
      <c r="I2" s="8" t="s">
        <v>29</v>
      </c>
      <c r="J2" s="8" t="s">
        <v>31</v>
      </c>
      <c r="K2" s="8" t="s">
        <v>33</v>
      </c>
      <c r="L2" s="8" t="s">
        <v>35</v>
      </c>
      <c r="M2" s="8" t="s">
        <v>37</v>
      </c>
      <c r="N2" s="49" t="s">
        <v>43</v>
      </c>
      <c r="O2" s="49" t="s">
        <v>44</v>
      </c>
      <c r="P2" s="49" t="s">
        <v>45</v>
      </c>
      <c r="Q2" s="49" t="s">
        <v>46</v>
      </c>
      <c r="R2" s="49" t="s">
        <v>47</v>
      </c>
      <c r="S2" s="49" t="s">
        <v>61</v>
      </c>
      <c r="T2" s="49" t="s">
        <v>48</v>
      </c>
      <c r="U2" s="49" t="s">
        <v>60</v>
      </c>
      <c r="V2" s="49" t="s">
        <v>49</v>
      </c>
      <c r="W2" s="49" t="s">
        <v>50</v>
      </c>
      <c r="X2" s="49" t="s">
        <v>51</v>
      </c>
      <c r="Y2" s="49" t="s">
        <v>52</v>
      </c>
      <c r="Z2" s="49" t="s">
        <v>53</v>
      </c>
      <c r="AA2" s="3" t="s">
        <v>54</v>
      </c>
      <c r="AB2" s="3" t="s">
        <v>55</v>
      </c>
      <c r="AC2" s="9" t="s">
        <v>8</v>
      </c>
      <c r="AD2" s="23" t="s">
        <v>9</v>
      </c>
      <c r="AE2" s="21"/>
      <c r="AF2" s="21"/>
      <c r="AG2" s="21"/>
      <c r="AH2" s="21"/>
    </row>
    <row r="3" spans="1:34" x14ac:dyDescent="0.25">
      <c r="B3" s="56"/>
      <c r="C3" s="56"/>
      <c r="D3" s="56"/>
      <c r="E3" s="56"/>
      <c r="F3" s="56"/>
      <c r="G3" s="56"/>
      <c r="H3" s="56"/>
      <c r="I3" s="56"/>
      <c r="J3" s="56"/>
      <c r="K3" s="56"/>
      <c r="L3" s="56"/>
      <c r="M3" s="56"/>
      <c r="N3" s="50">
        <f>IF(SUM(B:B)&gt;0,(B3-MIN(B:B))/(MAX(B:B)-MIN(B:B)),0)</f>
        <v>0</v>
      </c>
      <c r="O3" s="50">
        <f t="shared" ref="O3:T3" si="0">IF(SUM(C:C)&gt;0,(C3-MIN(C:C))/(MAX(C:C)-MIN(C:C)),0)</f>
        <v>0</v>
      </c>
      <c r="P3" s="50">
        <f t="shared" si="0"/>
        <v>0</v>
      </c>
      <c r="Q3" s="50">
        <f t="shared" si="0"/>
        <v>0</v>
      </c>
      <c r="R3" s="50">
        <f t="shared" si="0"/>
        <v>0</v>
      </c>
      <c r="S3" s="50">
        <f t="shared" si="0"/>
        <v>0</v>
      </c>
      <c r="T3" s="50">
        <f t="shared" si="0"/>
        <v>0</v>
      </c>
      <c r="U3" s="50">
        <f>IF(SUM(G:G)&gt;0,(G3-MIN(G:G))/(MAX(G:G)-MIN(G:G)),0)</f>
        <v>0</v>
      </c>
      <c r="V3" s="50">
        <f>IF(SUM(I:I)&gt;0,(I3-MIN(I:I))/(MAX(I:I)-MIN(I:I)),0)</f>
        <v>0</v>
      </c>
      <c r="W3" s="50">
        <f t="shared" ref="W3:Z3" si="1">IF(SUM(J:J)&gt;0,(J3-MIN(J:J))/(MAX(J:J)-MIN(J:J)),0)</f>
        <v>0</v>
      </c>
      <c r="X3" s="50">
        <f t="shared" si="1"/>
        <v>0</v>
      </c>
      <c r="Y3" s="50">
        <f t="shared" si="1"/>
        <v>0</v>
      </c>
      <c r="Z3" s="50">
        <f t="shared" si="1"/>
        <v>0</v>
      </c>
      <c r="AA3" s="16">
        <f t="shared" ref="AA3:AA17" si="2">$N$1*N3+$O$1*O3+$P$1*P3+$Q$1*Q3</f>
        <v>0</v>
      </c>
      <c r="AB3" s="16">
        <f t="shared" ref="AB3:AB17" si="3">$R$1*R3+$S$1*S3+$T$1*T3</f>
        <v>0</v>
      </c>
      <c r="AC3" s="17">
        <f t="shared" ref="AC3:AC17" si="4">$U$1*U3+$V$1*V3+$W$1*W3</f>
        <v>0</v>
      </c>
      <c r="AD3" s="24">
        <f t="shared" ref="AD3:AD17" si="5">$X$1*X3+$Y$1*Y3+$Z$1*Z3</f>
        <v>0</v>
      </c>
      <c r="AE3" s="22"/>
      <c r="AF3" s="22"/>
      <c r="AG3" s="22"/>
      <c r="AH3" s="22"/>
    </row>
    <row r="4" spans="1:34" x14ac:dyDescent="0.25">
      <c r="B4" s="56"/>
      <c r="C4" s="56"/>
      <c r="D4" s="56"/>
      <c r="E4" s="56"/>
      <c r="F4" s="56"/>
      <c r="G4" s="56"/>
      <c r="H4" s="56"/>
      <c r="I4" s="56"/>
      <c r="J4" s="56"/>
      <c r="K4" s="56"/>
      <c r="L4" s="56"/>
      <c r="M4" s="56"/>
      <c r="N4" s="50">
        <f t="shared" ref="N4:N17" si="6">IF(SUM(B:B)&gt;0,(B4-MIN(B:B))/(MAX(B:B)-MIN(B:B)),0)</f>
        <v>0</v>
      </c>
      <c r="O4" s="50">
        <f t="shared" ref="O4:O17" si="7">IF(SUM(C:C)&gt;0,(C4-MIN(C:C))/(MAX(C:C)-MIN(C:C)),0)</f>
        <v>0</v>
      </c>
      <c r="P4" s="50">
        <f t="shared" ref="P4:P17" si="8">IF(SUM(D:D)&gt;0,(D4-MIN(D:D))/(MAX(D:D)-MIN(D:D)),0)</f>
        <v>0</v>
      </c>
      <c r="Q4" s="50">
        <f t="shared" ref="Q4:Q17" si="9">IF(SUM(E:E)&gt;0,(E4-MIN(E:E))/(MAX(E:E)-MIN(E:E)),0)</f>
        <v>0</v>
      </c>
      <c r="R4" s="50">
        <f t="shared" ref="R4:R17" si="10">IF(SUM(F:F)&gt;0,(F4-MIN(F:F))/(MAX(F:F)-MIN(F:F)),0)</f>
        <v>0</v>
      </c>
      <c r="S4" s="50">
        <f t="shared" ref="S4:S17" si="11">IF(SUM(G:G)&gt;0,(G4-MIN(G:G))/(MAX(G:G)-MIN(G:G)),0)</f>
        <v>0</v>
      </c>
      <c r="T4" s="50">
        <f t="shared" ref="T4:T17" si="12">IF(SUM(H:H)&gt;0,(H4-MIN(H:H))/(MAX(H:H)-MIN(H:H)),0)</f>
        <v>0</v>
      </c>
      <c r="U4" s="50">
        <f t="shared" ref="U4:U17" si="13">IF(SUM(G:G)&gt;0,(G4-MIN(G:G))/(MAX(G:G)-MIN(G:G)),0)</f>
        <v>0</v>
      </c>
      <c r="V4" s="50">
        <f t="shared" ref="V4:V7" si="14">IF(SUM(I:I)&gt;0,(I4-MIN(I:I))/(MAX(I:I)-MIN(I:I)),0)</f>
        <v>0</v>
      </c>
      <c r="W4" s="50">
        <f t="shared" ref="W4:W7" si="15">IF(SUM(J:J)&gt;0,(J4-MIN(J:J))/(MAX(J:J)-MIN(J:J)),0)</f>
        <v>0</v>
      </c>
      <c r="X4" s="50">
        <f t="shared" ref="X4:X7" si="16">IF(SUM(K:K)&gt;0,(K4-MIN(K:K))/(MAX(K:K)-MIN(K:K)),0)</f>
        <v>0</v>
      </c>
      <c r="Y4" s="50">
        <f t="shared" ref="Y4:Y7" si="17">IF(SUM(L:L)&gt;0,(L4-MIN(L:L))/(MAX(L:L)-MIN(L:L)),0)</f>
        <v>0</v>
      </c>
      <c r="Z4" s="50">
        <f t="shared" ref="Z4:Z7" si="18">IF(SUM(M:M)&gt;0,(M4-MIN(M:M))/(MAX(M:M)-MIN(M:M)),0)</f>
        <v>0</v>
      </c>
      <c r="AA4" s="16">
        <f t="shared" si="2"/>
        <v>0</v>
      </c>
      <c r="AB4" s="16">
        <f t="shared" si="3"/>
        <v>0</v>
      </c>
      <c r="AC4" s="17">
        <f t="shared" si="4"/>
        <v>0</v>
      </c>
      <c r="AD4" s="24">
        <f t="shared" si="5"/>
        <v>0</v>
      </c>
      <c r="AE4" s="22"/>
      <c r="AF4" s="22"/>
      <c r="AG4" s="22"/>
      <c r="AH4" s="22"/>
    </row>
    <row r="5" spans="1:34" x14ac:dyDescent="0.25">
      <c r="B5" s="56"/>
      <c r="C5" s="56"/>
      <c r="D5" s="56"/>
      <c r="E5" s="56"/>
      <c r="F5" s="56"/>
      <c r="G5" s="56"/>
      <c r="H5" s="56"/>
      <c r="I5" s="56"/>
      <c r="J5" s="56"/>
      <c r="K5" s="56"/>
      <c r="L5" s="56"/>
      <c r="M5" s="56"/>
      <c r="N5" s="50">
        <f t="shared" si="6"/>
        <v>0</v>
      </c>
      <c r="O5" s="50">
        <f t="shared" si="7"/>
        <v>0</v>
      </c>
      <c r="P5" s="50">
        <f t="shared" si="8"/>
        <v>0</v>
      </c>
      <c r="Q5" s="50">
        <f t="shared" si="9"/>
        <v>0</v>
      </c>
      <c r="R5" s="50">
        <f t="shared" si="10"/>
        <v>0</v>
      </c>
      <c r="S5" s="50">
        <f t="shared" si="11"/>
        <v>0</v>
      </c>
      <c r="T5" s="50">
        <f t="shared" si="12"/>
        <v>0</v>
      </c>
      <c r="U5" s="50">
        <f t="shared" si="13"/>
        <v>0</v>
      </c>
      <c r="V5" s="50">
        <f t="shared" si="14"/>
        <v>0</v>
      </c>
      <c r="W5" s="50">
        <f t="shared" si="15"/>
        <v>0</v>
      </c>
      <c r="X5" s="50">
        <f t="shared" si="16"/>
        <v>0</v>
      </c>
      <c r="Y5" s="50">
        <f t="shared" si="17"/>
        <v>0</v>
      </c>
      <c r="Z5" s="50">
        <f t="shared" si="18"/>
        <v>0</v>
      </c>
      <c r="AA5" s="16">
        <f t="shared" si="2"/>
        <v>0</v>
      </c>
      <c r="AB5" s="16">
        <f t="shared" si="3"/>
        <v>0</v>
      </c>
      <c r="AC5" s="17">
        <f t="shared" si="4"/>
        <v>0</v>
      </c>
      <c r="AD5" s="24">
        <f t="shared" si="5"/>
        <v>0</v>
      </c>
      <c r="AE5" s="22"/>
      <c r="AF5" s="22"/>
      <c r="AG5" s="22"/>
      <c r="AH5" s="22"/>
    </row>
    <row r="6" spans="1:34" x14ac:dyDescent="0.25">
      <c r="B6" s="56"/>
      <c r="C6" s="56"/>
      <c r="D6" s="56"/>
      <c r="E6" s="56"/>
      <c r="F6" s="56"/>
      <c r="G6" s="56"/>
      <c r="H6" s="56"/>
      <c r="I6" s="56"/>
      <c r="J6" s="56"/>
      <c r="K6" s="56"/>
      <c r="L6" s="56"/>
      <c r="M6" s="56"/>
      <c r="N6" s="50">
        <f t="shared" si="6"/>
        <v>0</v>
      </c>
      <c r="O6" s="50">
        <f t="shared" si="7"/>
        <v>0</v>
      </c>
      <c r="P6" s="50">
        <f t="shared" si="8"/>
        <v>0</v>
      </c>
      <c r="Q6" s="50">
        <f t="shared" si="9"/>
        <v>0</v>
      </c>
      <c r="R6" s="50">
        <f t="shared" si="10"/>
        <v>0</v>
      </c>
      <c r="S6" s="50">
        <f t="shared" si="11"/>
        <v>0</v>
      </c>
      <c r="T6" s="50">
        <f t="shared" si="12"/>
        <v>0</v>
      </c>
      <c r="U6" s="50">
        <f t="shared" si="13"/>
        <v>0</v>
      </c>
      <c r="V6" s="50">
        <f t="shared" si="14"/>
        <v>0</v>
      </c>
      <c r="W6" s="50">
        <f t="shared" si="15"/>
        <v>0</v>
      </c>
      <c r="X6" s="50">
        <f t="shared" si="16"/>
        <v>0</v>
      </c>
      <c r="Y6" s="50">
        <f t="shared" si="17"/>
        <v>0</v>
      </c>
      <c r="Z6" s="50">
        <f t="shared" si="18"/>
        <v>0</v>
      </c>
      <c r="AA6" s="16">
        <f t="shared" si="2"/>
        <v>0</v>
      </c>
      <c r="AB6" s="16">
        <f t="shared" si="3"/>
        <v>0</v>
      </c>
      <c r="AC6" s="17">
        <f t="shared" si="4"/>
        <v>0</v>
      </c>
      <c r="AD6" s="24">
        <f t="shared" si="5"/>
        <v>0</v>
      </c>
      <c r="AE6" s="22"/>
      <c r="AF6" s="22"/>
      <c r="AG6" s="22"/>
      <c r="AH6" s="22"/>
    </row>
    <row r="7" spans="1:34" x14ac:dyDescent="0.25">
      <c r="B7" s="56"/>
      <c r="C7" s="56"/>
      <c r="D7" s="56"/>
      <c r="E7" s="56"/>
      <c r="F7" s="56"/>
      <c r="G7" s="56"/>
      <c r="H7" s="56"/>
      <c r="I7" s="56"/>
      <c r="J7" s="56"/>
      <c r="K7" s="56"/>
      <c r="L7" s="56"/>
      <c r="M7" s="56"/>
      <c r="N7" s="50">
        <f t="shared" si="6"/>
        <v>0</v>
      </c>
      <c r="O7" s="50">
        <f t="shared" si="7"/>
        <v>0</v>
      </c>
      <c r="P7" s="50">
        <f t="shared" si="8"/>
        <v>0</v>
      </c>
      <c r="Q7" s="50">
        <f t="shared" si="9"/>
        <v>0</v>
      </c>
      <c r="R7" s="50">
        <f t="shared" si="10"/>
        <v>0</v>
      </c>
      <c r="S7" s="50">
        <f t="shared" si="11"/>
        <v>0</v>
      </c>
      <c r="T7" s="50">
        <f t="shared" si="12"/>
        <v>0</v>
      </c>
      <c r="U7" s="50">
        <f t="shared" si="13"/>
        <v>0</v>
      </c>
      <c r="V7" s="50">
        <f t="shared" si="14"/>
        <v>0</v>
      </c>
      <c r="W7" s="50">
        <f t="shared" si="15"/>
        <v>0</v>
      </c>
      <c r="X7" s="50">
        <f t="shared" si="16"/>
        <v>0</v>
      </c>
      <c r="Y7" s="50">
        <f t="shared" si="17"/>
        <v>0</v>
      </c>
      <c r="Z7" s="50">
        <f t="shared" si="18"/>
        <v>0</v>
      </c>
      <c r="AA7" s="16">
        <f t="shared" si="2"/>
        <v>0</v>
      </c>
      <c r="AB7" s="16">
        <f t="shared" si="3"/>
        <v>0</v>
      </c>
      <c r="AC7" s="17">
        <f t="shared" si="4"/>
        <v>0</v>
      </c>
      <c r="AD7" s="24">
        <f t="shared" si="5"/>
        <v>0</v>
      </c>
      <c r="AE7" s="22"/>
      <c r="AF7" s="22"/>
      <c r="AG7" s="22"/>
      <c r="AH7" s="22"/>
    </row>
    <row r="8" spans="1:34" x14ac:dyDescent="0.25">
      <c r="B8" s="56"/>
      <c r="C8" s="56"/>
      <c r="D8" s="56"/>
      <c r="E8" s="56"/>
      <c r="F8" s="56"/>
      <c r="G8" s="56"/>
      <c r="H8" s="56"/>
      <c r="I8" s="56"/>
      <c r="J8" s="56"/>
      <c r="K8" s="56"/>
      <c r="L8" s="56"/>
      <c r="M8" s="56"/>
      <c r="N8" s="50">
        <f t="shared" si="6"/>
        <v>0</v>
      </c>
      <c r="O8" s="50">
        <f t="shared" si="7"/>
        <v>0</v>
      </c>
      <c r="P8" s="50">
        <f t="shared" si="8"/>
        <v>0</v>
      </c>
      <c r="Q8" s="50">
        <f t="shared" si="9"/>
        <v>0</v>
      </c>
      <c r="R8" s="50">
        <f t="shared" si="10"/>
        <v>0</v>
      </c>
      <c r="S8" s="50">
        <f t="shared" si="11"/>
        <v>0</v>
      </c>
      <c r="T8" s="50">
        <f t="shared" si="12"/>
        <v>0</v>
      </c>
      <c r="U8" s="50">
        <f t="shared" si="13"/>
        <v>0</v>
      </c>
      <c r="V8" s="50">
        <f t="shared" ref="V8:V16" si="19">IF(SUM(I:I)&gt;0,(I8-MIN(I:I))/(MAX(I:I)-MIN(I:I)),0)</f>
        <v>0</v>
      </c>
      <c r="W8" s="50">
        <f t="shared" ref="W8:W16" si="20">IF(SUM(J:J)&gt;0,(J8-MIN(J:J))/(MAX(J:J)-MIN(J:J)),0)</f>
        <v>0</v>
      </c>
      <c r="X8" s="50">
        <f t="shared" ref="X8:X16" si="21">IF(SUM(K:K)&gt;0,(K8-MIN(K:K))/(MAX(K:K)-MIN(K:K)),0)</f>
        <v>0</v>
      </c>
      <c r="Y8" s="50">
        <f t="shared" ref="Y8:Y16" si="22">IF(SUM(L:L)&gt;0,(L8-MIN(L:L))/(MAX(L:L)-MIN(L:L)),0)</f>
        <v>0</v>
      </c>
      <c r="Z8" s="50">
        <f t="shared" ref="Z8:Z16" si="23">IF(SUM(M:M)&gt;0,(M8-MIN(M:M))/(MAX(M:M)-MIN(M:M)),0)</f>
        <v>0</v>
      </c>
      <c r="AA8" s="16">
        <f t="shared" si="2"/>
        <v>0</v>
      </c>
      <c r="AB8" s="16">
        <f t="shared" si="3"/>
        <v>0</v>
      </c>
      <c r="AC8" s="17">
        <f t="shared" si="4"/>
        <v>0</v>
      </c>
      <c r="AD8" s="24">
        <f t="shared" si="5"/>
        <v>0</v>
      </c>
      <c r="AE8" s="22"/>
      <c r="AF8" s="22"/>
      <c r="AG8" s="22"/>
      <c r="AH8" s="22"/>
    </row>
    <row r="9" spans="1:34" x14ac:dyDescent="0.25">
      <c r="B9" s="56"/>
      <c r="C9" s="56"/>
      <c r="D9" s="56"/>
      <c r="E9" s="56"/>
      <c r="F9" s="56"/>
      <c r="G9" s="56"/>
      <c r="H9" s="56"/>
      <c r="I9" s="56"/>
      <c r="J9" s="56"/>
      <c r="K9" s="56"/>
      <c r="L9" s="56"/>
      <c r="M9" s="56"/>
      <c r="N9" s="50">
        <f t="shared" si="6"/>
        <v>0</v>
      </c>
      <c r="O9" s="50">
        <f t="shared" si="7"/>
        <v>0</v>
      </c>
      <c r="P9" s="50">
        <f t="shared" si="8"/>
        <v>0</v>
      </c>
      <c r="Q9" s="50">
        <f t="shared" si="9"/>
        <v>0</v>
      </c>
      <c r="R9" s="50">
        <f t="shared" si="10"/>
        <v>0</v>
      </c>
      <c r="S9" s="50">
        <f t="shared" si="11"/>
        <v>0</v>
      </c>
      <c r="T9" s="50">
        <f t="shared" si="12"/>
        <v>0</v>
      </c>
      <c r="U9" s="50">
        <f t="shared" si="13"/>
        <v>0</v>
      </c>
      <c r="V9" s="50">
        <f t="shared" si="19"/>
        <v>0</v>
      </c>
      <c r="W9" s="50">
        <f t="shared" si="20"/>
        <v>0</v>
      </c>
      <c r="X9" s="50">
        <f t="shared" si="21"/>
        <v>0</v>
      </c>
      <c r="Y9" s="50">
        <f t="shared" si="22"/>
        <v>0</v>
      </c>
      <c r="Z9" s="50">
        <f t="shared" si="23"/>
        <v>0</v>
      </c>
      <c r="AA9" s="16">
        <f t="shared" si="2"/>
        <v>0</v>
      </c>
      <c r="AB9" s="16">
        <f t="shared" si="3"/>
        <v>0</v>
      </c>
      <c r="AC9" s="17">
        <f t="shared" si="4"/>
        <v>0</v>
      </c>
      <c r="AD9" s="24">
        <f t="shared" si="5"/>
        <v>0</v>
      </c>
      <c r="AE9" s="22"/>
      <c r="AF9" s="22"/>
      <c r="AG9" s="22"/>
      <c r="AH9" s="22"/>
    </row>
    <row r="10" spans="1:34" x14ac:dyDescent="0.25">
      <c r="B10" s="56"/>
      <c r="C10" s="56"/>
      <c r="D10" s="56"/>
      <c r="E10" s="56"/>
      <c r="F10" s="56"/>
      <c r="G10" s="56"/>
      <c r="H10" s="56"/>
      <c r="I10" s="56"/>
      <c r="J10" s="56"/>
      <c r="K10" s="56"/>
      <c r="L10" s="56"/>
      <c r="M10" s="56"/>
      <c r="N10" s="50">
        <f t="shared" si="6"/>
        <v>0</v>
      </c>
      <c r="O10" s="50">
        <f t="shared" si="7"/>
        <v>0</v>
      </c>
      <c r="P10" s="50">
        <f t="shared" si="8"/>
        <v>0</v>
      </c>
      <c r="Q10" s="50">
        <f t="shared" si="9"/>
        <v>0</v>
      </c>
      <c r="R10" s="50">
        <f t="shared" si="10"/>
        <v>0</v>
      </c>
      <c r="S10" s="50">
        <f t="shared" si="11"/>
        <v>0</v>
      </c>
      <c r="T10" s="50">
        <f t="shared" si="12"/>
        <v>0</v>
      </c>
      <c r="U10" s="50">
        <f t="shared" si="13"/>
        <v>0</v>
      </c>
      <c r="V10" s="50">
        <f t="shared" si="19"/>
        <v>0</v>
      </c>
      <c r="W10" s="50">
        <f t="shared" si="20"/>
        <v>0</v>
      </c>
      <c r="X10" s="50">
        <f t="shared" si="21"/>
        <v>0</v>
      </c>
      <c r="Y10" s="50">
        <f t="shared" si="22"/>
        <v>0</v>
      </c>
      <c r="Z10" s="50">
        <f t="shared" si="23"/>
        <v>0</v>
      </c>
      <c r="AA10" s="16">
        <f t="shared" si="2"/>
        <v>0</v>
      </c>
      <c r="AB10" s="16">
        <f t="shared" si="3"/>
        <v>0</v>
      </c>
      <c r="AC10" s="17">
        <f t="shared" si="4"/>
        <v>0</v>
      </c>
      <c r="AD10" s="24">
        <f t="shared" si="5"/>
        <v>0</v>
      </c>
      <c r="AE10" s="22"/>
      <c r="AF10" s="22"/>
      <c r="AG10" s="22"/>
      <c r="AH10" s="22"/>
    </row>
    <row r="11" spans="1:34" x14ac:dyDescent="0.25">
      <c r="B11" s="56"/>
      <c r="C11" s="56"/>
      <c r="D11" s="56"/>
      <c r="E11" s="56"/>
      <c r="F11" s="56"/>
      <c r="G11" s="56"/>
      <c r="H11" s="56"/>
      <c r="I11" s="56"/>
      <c r="J11" s="56"/>
      <c r="K11" s="56"/>
      <c r="L11" s="56"/>
      <c r="M11" s="56"/>
      <c r="N11" s="50">
        <f t="shared" si="6"/>
        <v>0</v>
      </c>
      <c r="O11" s="50">
        <f t="shared" si="7"/>
        <v>0</v>
      </c>
      <c r="P11" s="50">
        <f t="shared" si="8"/>
        <v>0</v>
      </c>
      <c r="Q11" s="50">
        <f t="shared" si="9"/>
        <v>0</v>
      </c>
      <c r="R11" s="50">
        <f t="shared" si="10"/>
        <v>0</v>
      </c>
      <c r="S11" s="50">
        <f t="shared" si="11"/>
        <v>0</v>
      </c>
      <c r="T11" s="50">
        <f t="shared" si="12"/>
        <v>0</v>
      </c>
      <c r="U11" s="50">
        <f t="shared" si="13"/>
        <v>0</v>
      </c>
      <c r="V11" s="50">
        <f t="shared" si="19"/>
        <v>0</v>
      </c>
      <c r="W11" s="50">
        <f t="shared" si="20"/>
        <v>0</v>
      </c>
      <c r="X11" s="50">
        <f t="shared" si="21"/>
        <v>0</v>
      </c>
      <c r="Y11" s="50">
        <f t="shared" si="22"/>
        <v>0</v>
      </c>
      <c r="Z11" s="50">
        <f t="shared" si="23"/>
        <v>0</v>
      </c>
      <c r="AA11" s="16">
        <f t="shared" si="2"/>
        <v>0</v>
      </c>
      <c r="AB11" s="16">
        <f t="shared" si="3"/>
        <v>0</v>
      </c>
      <c r="AC11" s="17">
        <f t="shared" si="4"/>
        <v>0</v>
      </c>
      <c r="AD11" s="24">
        <f t="shared" si="5"/>
        <v>0</v>
      </c>
      <c r="AE11" s="22"/>
      <c r="AF11" s="22"/>
      <c r="AG11" s="22"/>
      <c r="AH11" s="22"/>
    </row>
    <row r="12" spans="1:34" x14ac:dyDescent="0.25">
      <c r="B12" s="56"/>
      <c r="C12" s="56"/>
      <c r="D12" s="56"/>
      <c r="E12" s="56"/>
      <c r="F12" s="56"/>
      <c r="G12" s="56"/>
      <c r="H12" s="56"/>
      <c r="I12" s="56"/>
      <c r="J12" s="56"/>
      <c r="K12" s="56"/>
      <c r="L12" s="56"/>
      <c r="M12" s="56"/>
      <c r="N12" s="50">
        <f t="shared" si="6"/>
        <v>0</v>
      </c>
      <c r="O12" s="50">
        <f t="shared" si="7"/>
        <v>0</v>
      </c>
      <c r="P12" s="50">
        <f t="shared" si="8"/>
        <v>0</v>
      </c>
      <c r="Q12" s="50">
        <f t="shared" si="9"/>
        <v>0</v>
      </c>
      <c r="R12" s="50">
        <f t="shared" si="10"/>
        <v>0</v>
      </c>
      <c r="S12" s="50">
        <f t="shared" si="11"/>
        <v>0</v>
      </c>
      <c r="T12" s="50">
        <f t="shared" si="12"/>
        <v>0</v>
      </c>
      <c r="U12" s="50">
        <f t="shared" si="13"/>
        <v>0</v>
      </c>
      <c r="V12" s="50">
        <f t="shared" si="19"/>
        <v>0</v>
      </c>
      <c r="W12" s="50">
        <f t="shared" si="20"/>
        <v>0</v>
      </c>
      <c r="X12" s="50">
        <f t="shared" si="21"/>
        <v>0</v>
      </c>
      <c r="Y12" s="50">
        <f t="shared" si="22"/>
        <v>0</v>
      </c>
      <c r="Z12" s="50">
        <f t="shared" si="23"/>
        <v>0</v>
      </c>
      <c r="AA12" s="16">
        <f t="shared" si="2"/>
        <v>0</v>
      </c>
      <c r="AB12" s="16">
        <f t="shared" si="3"/>
        <v>0</v>
      </c>
      <c r="AC12" s="17">
        <f t="shared" si="4"/>
        <v>0</v>
      </c>
      <c r="AD12" s="24">
        <f t="shared" si="5"/>
        <v>0</v>
      </c>
      <c r="AE12" s="22"/>
      <c r="AF12" s="22"/>
      <c r="AG12" s="22"/>
      <c r="AH12" s="22"/>
    </row>
    <row r="13" spans="1:34" x14ac:dyDescent="0.25">
      <c r="B13" s="56"/>
      <c r="C13" s="56"/>
      <c r="D13" s="56"/>
      <c r="E13" s="56"/>
      <c r="F13" s="56"/>
      <c r="G13" s="56"/>
      <c r="H13" s="56"/>
      <c r="I13" s="56"/>
      <c r="J13" s="56"/>
      <c r="K13" s="56"/>
      <c r="L13" s="56"/>
      <c r="M13" s="56"/>
      <c r="N13" s="50">
        <f t="shared" si="6"/>
        <v>0</v>
      </c>
      <c r="O13" s="50">
        <f t="shared" si="7"/>
        <v>0</v>
      </c>
      <c r="P13" s="50">
        <f t="shared" si="8"/>
        <v>0</v>
      </c>
      <c r="Q13" s="50">
        <f t="shared" si="9"/>
        <v>0</v>
      </c>
      <c r="R13" s="50">
        <f t="shared" si="10"/>
        <v>0</v>
      </c>
      <c r="S13" s="50">
        <f t="shared" si="11"/>
        <v>0</v>
      </c>
      <c r="T13" s="50">
        <f t="shared" si="12"/>
        <v>0</v>
      </c>
      <c r="U13" s="50">
        <f t="shared" si="13"/>
        <v>0</v>
      </c>
      <c r="V13" s="50">
        <f t="shared" si="19"/>
        <v>0</v>
      </c>
      <c r="W13" s="50">
        <f t="shared" si="20"/>
        <v>0</v>
      </c>
      <c r="X13" s="50">
        <f t="shared" si="21"/>
        <v>0</v>
      </c>
      <c r="Y13" s="50">
        <f t="shared" si="22"/>
        <v>0</v>
      </c>
      <c r="Z13" s="50">
        <f t="shared" si="23"/>
        <v>0</v>
      </c>
      <c r="AA13" s="16">
        <f t="shared" si="2"/>
        <v>0</v>
      </c>
      <c r="AB13" s="16">
        <f t="shared" si="3"/>
        <v>0</v>
      </c>
      <c r="AC13" s="17">
        <f t="shared" si="4"/>
        <v>0</v>
      </c>
      <c r="AD13" s="24">
        <f t="shared" si="5"/>
        <v>0</v>
      </c>
      <c r="AE13" s="22"/>
      <c r="AF13" s="22"/>
      <c r="AG13" s="22"/>
      <c r="AH13" s="22"/>
    </row>
    <row r="14" spans="1:34" x14ac:dyDescent="0.25">
      <c r="B14" s="56"/>
      <c r="C14" s="56"/>
      <c r="D14" s="56"/>
      <c r="E14" s="56"/>
      <c r="F14" s="56"/>
      <c r="G14" s="56"/>
      <c r="H14" s="56"/>
      <c r="I14" s="56"/>
      <c r="J14" s="56"/>
      <c r="K14" s="56"/>
      <c r="L14" s="56"/>
      <c r="M14" s="56"/>
      <c r="N14" s="50">
        <f t="shared" si="6"/>
        <v>0</v>
      </c>
      <c r="O14" s="50">
        <f t="shared" si="7"/>
        <v>0</v>
      </c>
      <c r="P14" s="50">
        <f t="shared" si="8"/>
        <v>0</v>
      </c>
      <c r="Q14" s="50">
        <f t="shared" si="9"/>
        <v>0</v>
      </c>
      <c r="R14" s="50">
        <f t="shared" si="10"/>
        <v>0</v>
      </c>
      <c r="S14" s="50">
        <f t="shared" si="11"/>
        <v>0</v>
      </c>
      <c r="T14" s="50">
        <f t="shared" si="12"/>
        <v>0</v>
      </c>
      <c r="U14" s="50">
        <f t="shared" si="13"/>
        <v>0</v>
      </c>
      <c r="V14" s="50">
        <f t="shared" si="19"/>
        <v>0</v>
      </c>
      <c r="W14" s="50">
        <f t="shared" si="20"/>
        <v>0</v>
      </c>
      <c r="X14" s="50">
        <f t="shared" si="21"/>
        <v>0</v>
      </c>
      <c r="Y14" s="50">
        <f t="shared" si="22"/>
        <v>0</v>
      </c>
      <c r="Z14" s="50">
        <f t="shared" si="23"/>
        <v>0</v>
      </c>
      <c r="AA14" s="16">
        <f t="shared" si="2"/>
        <v>0</v>
      </c>
      <c r="AB14" s="16">
        <f t="shared" si="3"/>
        <v>0</v>
      </c>
      <c r="AC14" s="17">
        <f t="shared" si="4"/>
        <v>0</v>
      </c>
      <c r="AD14" s="24">
        <f t="shared" si="5"/>
        <v>0</v>
      </c>
      <c r="AE14" s="22"/>
      <c r="AF14" s="22"/>
      <c r="AG14" s="22"/>
      <c r="AH14" s="22"/>
    </row>
    <row r="15" spans="1:34" x14ac:dyDescent="0.25">
      <c r="B15" s="56"/>
      <c r="C15" s="56"/>
      <c r="D15" s="56"/>
      <c r="E15" s="56"/>
      <c r="F15" s="56"/>
      <c r="G15" s="56"/>
      <c r="H15" s="56"/>
      <c r="I15" s="56"/>
      <c r="J15" s="56"/>
      <c r="K15" s="56"/>
      <c r="L15" s="56"/>
      <c r="M15" s="56"/>
      <c r="N15" s="50">
        <f t="shared" si="6"/>
        <v>0</v>
      </c>
      <c r="O15" s="50">
        <f t="shared" si="7"/>
        <v>0</v>
      </c>
      <c r="P15" s="50">
        <f t="shared" si="8"/>
        <v>0</v>
      </c>
      <c r="Q15" s="50">
        <f t="shared" si="9"/>
        <v>0</v>
      </c>
      <c r="R15" s="50">
        <f t="shared" si="10"/>
        <v>0</v>
      </c>
      <c r="S15" s="50">
        <f t="shared" si="11"/>
        <v>0</v>
      </c>
      <c r="T15" s="50">
        <f t="shared" si="12"/>
        <v>0</v>
      </c>
      <c r="U15" s="50">
        <f t="shared" si="13"/>
        <v>0</v>
      </c>
      <c r="V15" s="50">
        <f t="shared" si="19"/>
        <v>0</v>
      </c>
      <c r="W15" s="50">
        <f t="shared" si="20"/>
        <v>0</v>
      </c>
      <c r="X15" s="50">
        <f t="shared" si="21"/>
        <v>0</v>
      </c>
      <c r="Y15" s="50">
        <f t="shared" si="22"/>
        <v>0</v>
      </c>
      <c r="Z15" s="50">
        <f t="shared" si="23"/>
        <v>0</v>
      </c>
      <c r="AA15" s="16">
        <f t="shared" si="2"/>
        <v>0</v>
      </c>
      <c r="AB15" s="16">
        <f t="shared" si="3"/>
        <v>0</v>
      </c>
      <c r="AC15" s="17">
        <f t="shared" si="4"/>
        <v>0</v>
      </c>
      <c r="AD15" s="24">
        <f t="shared" si="5"/>
        <v>0</v>
      </c>
      <c r="AE15" s="22"/>
      <c r="AF15" s="22"/>
      <c r="AG15" s="22"/>
      <c r="AH15" s="22"/>
    </row>
    <row r="16" spans="1:34" x14ac:dyDescent="0.25">
      <c r="B16" s="56"/>
      <c r="C16" s="56"/>
      <c r="D16" s="56"/>
      <c r="E16" s="56"/>
      <c r="F16" s="56"/>
      <c r="G16" s="56"/>
      <c r="H16" s="56"/>
      <c r="I16" s="56"/>
      <c r="J16" s="56"/>
      <c r="K16" s="56"/>
      <c r="L16" s="56"/>
      <c r="M16" s="56"/>
      <c r="N16" s="50">
        <f t="shared" si="6"/>
        <v>0</v>
      </c>
      <c r="O16" s="50">
        <f t="shared" si="7"/>
        <v>0</v>
      </c>
      <c r="P16" s="50">
        <f t="shared" si="8"/>
        <v>0</v>
      </c>
      <c r="Q16" s="50">
        <f t="shared" si="9"/>
        <v>0</v>
      </c>
      <c r="R16" s="50">
        <f t="shared" si="10"/>
        <v>0</v>
      </c>
      <c r="S16" s="50">
        <f t="shared" si="11"/>
        <v>0</v>
      </c>
      <c r="T16" s="50">
        <f t="shared" si="12"/>
        <v>0</v>
      </c>
      <c r="U16" s="50">
        <f t="shared" si="13"/>
        <v>0</v>
      </c>
      <c r="V16" s="50">
        <f t="shared" si="19"/>
        <v>0</v>
      </c>
      <c r="W16" s="50">
        <f t="shared" si="20"/>
        <v>0</v>
      </c>
      <c r="X16" s="50">
        <f t="shared" si="21"/>
        <v>0</v>
      </c>
      <c r="Y16" s="50">
        <f t="shared" si="22"/>
        <v>0</v>
      </c>
      <c r="Z16" s="50">
        <f t="shared" si="23"/>
        <v>0</v>
      </c>
      <c r="AA16" s="16">
        <f t="shared" si="2"/>
        <v>0</v>
      </c>
      <c r="AB16" s="16">
        <f t="shared" si="3"/>
        <v>0</v>
      </c>
      <c r="AC16" s="17">
        <f t="shared" si="4"/>
        <v>0</v>
      </c>
      <c r="AD16" s="24">
        <f t="shared" si="5"/>
        <v>0</v>
      </c>
      <c r="AE16" s="22"/>
      <c r="AF16" s="22"/>
      <c r="AG16" s="22"/>
      <c r="AH16" s="22"/>
    </row>
    <row r="17" spans="2:34" x14ac:dyDescent="0.25">
      <c r="B17" s="56"/>
      <c r="C17" s="56"/>
      <c r="D17" s="56"/>
      <c r="E17" s="56"/>
      <c r="F17" s="56"/>
      <c r="G17" s="56"/>
      <c r="H17" s="56"/>
      <c r="I17" s="56"/>
      <c r="J17" s="56"/>
      <c r="K17" s="56"/>
      <c r="L17" s="56"/>
      <c r="M17" s="56"/>
      <c r="N17" s="50">
        <f t="shared" si="6"/>
        <v>0</v>
      </c>
      <c r="O17" s="50">
        <f t="shared" si="7"/>
        <v>0</v>
      </c>
      <c r="P17" s="50">
        <f t="shared" si="8"/>
        <v>0</v>
      </c>
      <c r="Q17" s="50">
        <f t="shared" si="9"/>
        <v>0</v>
      </c>
      <c r="R17" s="50">
        <f t="shared" si="10"/>
        <v>0</v>
      </c>
      <c r="S17" s="50">
        <f t="shared" si="11"/>
        <v>0</v>
      </c>
      <c r="T17" s="50">
        <f t="shared" si="12"/>
        <v>0</v>
      </c>
      <c r="U17" s="50">
        <f t="shared" si="13"/>
        <v>0</v>
      </c>
      <c r="V17" s="50">
        <f t="shared" ref="V17" si="24">IF(SUM(I:I)&gt;0,(I17-MIN(I:I))/(MAX(I:I)-MIN(I:I)),0)</f>
        <v>0</v>
      </c>
      <c r="W17" s="50">
        <f t="shared" ref="W17" si="25">IF(SUM(J:J)&gt;0,(J17-MIN(J:J))/(MAX(J:J)-MIN(J:J)),0)</f>
        <v>0</v>
      </c>
      <c r="X17" s="50">
        <f t="shared" ref="X17" si="26">IF(SUM(K:K)&gt;0,(K17-MIN(K:K))/(MAX(K:K)-MIN(K:K)),0)</f>
        <v>0</v>
      </c>
      <c r="Y17" s="50">
        <f t="shared" ref="Y17" si="27">IF(SUM(L:L)&gt;0,(L17-MIN(L:L))/(MAX(L:L)-MIN(L:L)),0)</f>
        <v>0</v>
      </c>
      <c r="Z17" s="50">
        <f t="shared" ref="Z17" si="28">IF(SUM(M:M)&gt;0,(M17-MIN(M:M))/(MAX(M:M)-MIN(M:M)),0)</f>
        <v>0</v>
      </c>
      <c r="AA17" s="16">
        <f t="shared" si="2"/>
        <v>0</v>
      </c>
      <c r="AB17" s="16">
        <f t="shared" si="3"/>
        <v>0</v>
      </c>
      <c r="AC17" s="17">
        <f t="shared" si="4"/>
        <v>0</v>
      </c>
      <c r="AD17" s="24">
        <f t="shared" si="5"/>
        <v>0</v>
      </c>
      <c r="AE17" s="22"/>
      <c r="AF17" s="22"/>
      <c r="AG17" s="22"/>
      <c r="AH17" s="22"/>
    </row>
    <row r="18" spans="2:34" x14ac:dyDescent="0.25">
      <c r="B18" s="56"/>
      <c r="C18" s="56"/>
      <c r="D18" s="56"/>
      <c r="E18" s="56"/>
      <c r="F18" s="56"/>
      <c r="G18" s="56"/>
      <c r="H18" s="56"/>
      <c r="I18" s="56"/>
      <c r="J18" s="56"/>
      <c r="K18" s="56"/>
      <c r="L18" s="56"/>
      <c r="M18" s="56"/>
      <c r="N18" s="50"/>
      <c r="O18" s="50"/>
      <c r="P18" s="50"/>
      <c r="Q18" s="50"/>
      <c r="R18" s="50"/>
      <c r="S18" s="50"/>
      <c r="T18" s="50"/>
      <c r="U18" s="50"/>
      <c r="V18" s="50"/>
      <c r="W18" s="50"/>
      <c r="X18" s="50"/>
      <c r="Y18" s="50"/>
      <c r="Z18" s="50"/>
      <c r="AA18" s="16"/>
      <c r="AB18" s="16"/>
      <c r="AC18" s="17"/>
      <c r="AD18" s="24"/>
      <c r="AE18" s="22"/>
      <c r="AF18" s="22"/>
      <c r="AG18" s="22"/>
      <c r="AH18" s="22"/>
    </row>
    <row r="19" spans="2:34" ht="26.25" x14ac:dyDescent="0.4">
      <c r="B19" s="56"/>
      <c r="C19" s="56"/>
      <c r="D19" s="56"/>
      <c r="E19" s="56"/>
      <c r="F19" s="56"/>
      <c r="G19" s="56"/>
      <c r="H19" s="56"/>
      <c r="I19" s="56"/>
      <c r="J19" s="56"/>
      <c r="K19" s="56"/>
      <c r="L19" s="56"/>
      <c r="M19" s="56"/>
      <c r="N19" s="50"/>
      <c r="O19" s="50"/>
      <c r="P19" s="50"/>
      <c r="Q19" s="51"/>
      <c r="R19" s="50"/>
      <c r="S19" s="50"/>
      <c r="T19" s="50"/>
      <c r="U19" s="50"/>
      <c r="V19" s="50"/>
      <c r="W19" s="50"/>
      <c r="X19" s="50"/>
      <c r="Y19" s="50"/>
      <c r="Z19" s="50"/>
      <c r="AA19" s="16"/>
      <c r="AB19" s="16"/>
      <c r="AC19" s="17"/>
      <c r="AD19" s="24"/>
      <c r="AE19" s="22"/>
      <c r="AF19" s="22"/>
      <c r="AG19" s="22"/>
      <c r="AH19" s="22"/>
    </row>
    <row r="20" spans="2:34" x14ac:dyDescent="0.25">
      <c r="B20" s="56"/>
      <c r="C20" s="56"/>
      <c r="D20" s="56"/>
      <c r="E20" s="56"/>
      <c r="F20" s="56"/>
      <c r="G20" s="56"/>
      <c r="H20" s="56"/>
      <c r="I20" s="56"/>
      <c r="J20" s="56"/>
      <c r="K20" s="56"/>
      <c r="L20" s="56"/>
      <c r="M20" s="56"/>
      <c r="N20" s="50"/>
      <c r="O20" s="50"/>
      <c r="P20" s="50"/>
      <c r="Q20" s="50"/>
      <c r="R20" s="50"/>
      <c r="S20" s="50"/>
      <c r="T20" s="50"/>
      <c r="U20" s="50"/>
      <c r="V20" s="50"/>
      <c r="W20" s="50"/>
      <c r="X20" s="50"/>
      <c r="Y20" s="50"/>
      <c r="Z20" s="50"/>
      <c r="AA20" s="16"/>
      <c r="AB20" s="16"/>
      <c r="AC20" s="17"/>
      <c r="AD20" s="24"/>
      <c r="AE20" s="22"/>
      <c r="AF20" s="22"/>
      <c r="AG20" s="22"/>
      <c r="AH20" s="22"/>
    </row>
    <row r="21" spans="2:34" x14ac:dyDescent="0.25">
      <c r="B21" s="56"/>
      <c r="C21" s="56"/>
      <c r="D21" s="56"/>
      <c r="E21" s="56"/>
      <c r="F21" s="56"/>
      <c r="G21" s="56"/>
      <c r="H21" s="56"/>
      <c r="I21" s="56"/>
      <c r="J21" s="56"/>
      <c r="K21" s="56"/>
      <c r="L21" s="56"/>
      <c r="M21" s="56"/>
      <c r="N21" s="50"/>
      <c r="O21" s="50"/>
      <c r="P21" s="50"/>
      <c r="Q21" s="50"/>
      <c r="R21" s="50"/>
      <c r="S21" s="50"/>
      <c r="T21" s="50"/>
      <c r="U21" s="50"/>
      <c r="V21" s="50"/>
      <c r="W21" s="50"/>
      <c r="X21" s="50"/>
      <c r="Y21" s="50"/>
      <c r="Z21" s="50"/>
      <c r="AA21" s="16"/>
      <c r="AB21" s="16"/>
      <c r="AC21" s="17"/>
      <c r="AD21" s="24"/>
      <c r="AE21" s="22"/>
      <c r="AF21" s="22"/>
      <c r="AG21" s="22"/>
      <c r="AH21" s="22"/>
    </row>
    <row r="22" spans="2:34" x14ac:dyDescent="0.25">
      <c r="B22" s="56"/>
      <c r="C22" s="56"/>
      <c r="D22" s="56"/>
      <c r="E22" s="56"/>
      <c r="F22" s="56"/>
      <c r="G22" s="56"/>
      <c r="H22" s="56"/>
      <c r="I22" s="56"/>
      <c r="J22" s="56"/>
      <c r="K22" s="56"/>
      <c r="L22" s="56"/>
      <c r="M22" s="56"/>
      <c r="N22" s="50"/>
      <c r="O22" s="50"/>
      <c r="P22" s="50"/>
      <c r="Q22" s="50"/>
      <c r="R22" s="50"/>
      <c r="S22" s="50"/>
      <c r="T22" s="50"/>
      <c r="U22" s="50"/>
      <c r="V22" s="50"/>
      <c r="W22" s="50"/>
      <c r="X22" s="50"/>
      <c r="Y22" s="50"/>
      <c r="Z22" s="50"/>
      <c r="AA22" s="16"/>
      <c r="AB22" s="16"/>
      <c r="AC22" s="17"/>
      <c r="AD22" s="24"/>
      <c r="AE22" s="22"/>
      <c r="AF22" s="22"/>
      <c r="AG22" s="22"/>
      <c r="AH22" s="22"/>
    </row>
    <row r="23" spans="2:34" x14ac:dyDescent="0.25">
      <c r="B23" s="56"/>
      <c r="C23" s="56"/>
      <c r="D23" s="56"/>
      <c r="E23" s="56"/>
      <c r="F23" s="56"/>
      <c r="G23" s="56"/>
      <c r="H23" s="56"/>
      <c r="I23" s="56"/>
      <c r="J23" s="56"/>
      <c r="K23" s="56"/>
      <c r="L23" s="56"/>
      <c r="M23" s="56"/>
      <c r="N23" s="50"/>
      <c r="O23" s="50"/>
      <c r="P23" s="50"/>
      <c r="Q23" s="50"/>
      <c r="R23" s="50"/>
      <c r="S23" s="50"/>
      <c r="T23" s="50"/>
      <c r="U23" s="50"/>
      <c r="V23" s="50"/>
      <c r="W23" s="50"/>
      <c r="X23" s="50"/>
      <c r="Y23" s="50"/>
      <c r="Z23" s="50"/>
      <c r="AA23" s="16"/>
      <c r="AB23" s="16"/>
      <c r="AC23" s="17"/>
      <c r="AD23" s="24"/>
      <c r="AE23" s="22"/>
      <c r="AF23" s="22"/>
      <c r="AG23" s="22"/>
      <c r="AH23" s="22"/>
    </row>
    <row r="24" spans="2:34" x14ac:dyDescent="0.25">
      <c r="B24" s="56"/>
      <c r="C24" s="56"/>
      <c r="D24" s="56"/>
      <c r="E24" s="56"/>
      <c r="F24" s="56"/>
      <c r="G24" s="56"/>
      <c r="H24" s="56"/>
      <c r="I24" s="56"/>
      <c r="J24" s="56"/>
      <c r="K24" s="56"/>
      <c r="L24" s="56"/>
      <c r="M24" s="56"/>
      <c r="N24" s="50"/>
      <c r="O24" s="50"/>
      <c r="P24" s="50"/>
      <c r="Q24" s="50"/>
      <c r="R24" s="50"/>
      <c r="S24" s="50"/>
      <c r="T24" s="50"/>
      <c r="U24" s="50"/>
      <c r="V24" s="50"/>
      <c r="W24" s="50"/>
      <c r="X24" s="50"/>
      <c r="Y24" s="50"/>
      <c r="Z24" s="50"/>
      <c r="AA24" s="16"/>
      <c r="AB24" s="16"/>
      <c r="AC24" s="17"/>
      <c r="AD24" s="24"/>
      <c r="AE24" s="22"/>
      <c r="AF24" s="22"/>
      <c r="AG24" s="22"/>
      <c r="AH24" s="22"/>
    </row>
    <row r="25" spans="2:34" x14ac:dyDescent="0.25">
      <c r="B25" s="56"/>
      <c r="C25" s="56"/>
      <c r="D25" s="56"/>
      <c r="E25" s="56"/>
      <c r="F25" s="56"/>
      <c r="G25" s="56"/>
      <c r="H25" s="56"/>
      <c r="I25" s="56"/>
      <c r="J25" s="56"/>
      <c r="K25" s="56"/>
      <c r="L25" s="56"/>
      <c r="M25" s="56"/>
      <c r="N25" s="50"/>
      <c r="O25" s="50"/>
      <c r="P25" s="50"/>
      <c r="Q25" s="50"/>
      <c r="R25" s="50"/>
      <c r="S25" s="50"/>
      <c r="T25" s="50"/>
      <c r="U25" s="50"/>
      <c r="V25" s="50"/>
      <c r="W25" s="50"/>
      <c r="X25" s="50"/>
      <c r="Y25" s="50"/>
      <c r="Z25" s="50"/>
      <c r="AA25" s="16"/>
      <c r="AB25" s="16"/>
      <c r="AC25" s="17"/>
      <c r="AD25" s="24"/>
      <c r="AE25" s="22"/>
      <c r="AF25" s="22"/>
      <c r="AG25" s="22"/>
      <c r="AH25" s="22"/>
    </row>
    <row r="26" spans="2:34" x14ac:dyDescent="0.25">
      <c r="B26" s="56"/>
      <c r="C26" s="56"/>
      <c r="D26" s="56"/>
      <c r="E26" s="56"/>
      <c r="F26" s="56"/>
      <c r="G26" s="56"/>
      <c r="H26" s="56"/>
      <c r="I26" s="56"/>
      <c r="J26" s="56"/>
      <c r="K26" s="56"/>
      <c r="L26" s="56"/>
      <c r="M26" s="56"/>
      <c r="N26" s="50"/>
      <c r="O26" s="50"/>
      <c r="P26" s="50"/>
      <c r="Q26" s="50"/>
      <c r="R26" s="50"/>
      <c r="S26" s="50"/>
      <c r="T26" s="50"/>
      <c r="U26" s="50"/>
      <c r="V26" s="50"/>
      <c r="W26" s="50"/>
      <c r="X26" s="50"/>
      <c r="Y26" s="50"/>
      <c r="Z26" s="50"/>
      <c r="AA26" s="16"/>
      <c r="AB26" s="16"/>
      <c r="AC26" s="17"/>
      <c r="AD26" s="24"/>
      <c r="AE26" s="22"/>
      <c r="AF26" s="22"/>
      <c r="AG26" s="22"/>
      <c r="AH26" s="22"/>
    </row>
    <row r="27" spans="2:34" x14ac:dyDescent="0.25">
      <c r="B27" s="56"/>
      <c r="C27" s="56"/>
      <c r="D27" s="56"/>
      <c r="E27" s="56"/>
      <c r="F27" s="56"/>
      <c r="G27" s="56"/>
      <c r="H27" s="56"/>
      <c r="I27" s="56"/>
      <c r="J27" s="56"/>
      <c r="K27" s="56"/>
      <c r="L27" s="56"/>
      <c r="M27" s="56"/>
      <c r="N27" s="50"/>
      <c r="O27" s="50"/>
      <c r="P27" s="50"/>
      <c r="Q27" s="50"/>
      <c r="R27" s="50"/>
      <c r="S27" s="50"/>
      <c r="T27" s="50"/>
      <c r="U27" s="50"/>
      <c r="V27" s="50"/>
      <c r="W27" s="50"/>
      <c r="X27" s="50"/>
      <c r="Y27" s="50"/>
      <c r="Z27" s="50"/>
      <c r="AA27" s="16"/>
      <c r="AB27" s="16"/>
      <c r="AC27" s="17"/>
      <c r="AD27" s="24"/>
      <c r="AE27" s="22"/>
      <c r="AF27" s="22"/>
      <c r="AG27" s="22"/>
      <c r="AH27" s="22"/>
    </row>
    <row r="28" spans="2:34" x14ac:dyDescent="0.25">
      <c r="B28" s="56"/>
      <c r="C28" s="56"/>
      <c r="D28" s="56"/>
      <c r="E28" s="56"/>
      <c r="F28" s="56"/>
      <c r="G28" s="56"/>
      <c r="H28" s="56"/>
      <c r="I28" s="56"/>
      <c r="J28" s="56"/>
      <c r="K28" s="56"/>
      <c r="L28" s="56"/>
      <c r="M28" s="56"/>
      <c r="N28" s="50"/>
      <c r="O28" s="50"/>
      <c r="P28" s="50"/>
      <c r="Q28" s="50"/>
      <c r="R28" s="50"/>
      <c r="S28" s="50"/>
      <c r="T28" s="50"/>
      <c r="U28" s="50"/>
      <c r="V28" s="50"/>
      <c r="W28" s="50"/>
      <c r="X28" s="50"/>
      <c r="Y28" s="50"/>
      <c r="Z28" s="50"/>
      <c r="AA28" s="16"/>
      <c r="AB28" s="16"/>
      <c r="AC28" s="17"/>
      <c r="AD28" s="24"/>
      <c r="AE28" s="22"/>
      <c r="AF28" s="22"/>
      <c r="AG28" s="22"/>
      <c r="AH28" s="22"/>
    </row>
    <row r="29" spans="2:34" x14ac:dyDescent="0.25">
      <c r="B29" s="56"/>
      <c r="C29" s="56"/>
      <c r="D29" s="56"/>
      <c r="E29" s="56"/>
      <c r="F29" s="56"/>
      <c r="G29" s="56"/>
      <c r="H29" s="56"/>
      <c r="I29" s="56"/>
      <c r="J29" s="56"/>
      <c r="K29" s="56"/>
      <c r="L29" s="56"/>
      <c r="M29" s="56"/>
      <c r="N29" s="50"/>
      <c r="O29" s="50"/>
      <c r="P29" s="50"/>
      <c r="Q29" s="50"/>
      <c r="R29" s="50"/>
      <c r="S29" s="50"/>
      <c r="T29" s="50"/>
      <c r="U29" s="50"/>
      <c r="V29" s="50"/>
      <c r="W29" s="50"/>
      <c r="X29" s="50"/>
      <c r="Y29" s="50"/>
      <c r="Z29" s="50"/>
      <c r="AA29" s="16"/>
      <c r="AB29" s="16"/>
      <c r="AC29" s="17"/>
      <c r="AD29" s="24"/>
      <c r="AE29" s="22"/>
      <c r="AF29" s="22"/>
      <c r="AG29" s="22"/>
      <c r="AH29" s="22"/>
    </row>
    <row r="30" spans="2:34" x14ac:dyDescent="0.25">
      <c r="B30" s="56"/>
      <c r="C30" s="56"/>
      <c r="D30" s="56"/>
      <c r="E30" s="56"/>
      <c r="F30" s="56"/>
      <c r="G30" s="56"/>
      <c r="H30" s="56"/>
      <c r="I30" s="56"/>
      <c r="J30" s="56"/>
      <c r="K30" s="56"/>
      <c r="L30" s="56"/>
      <c r="M30" s="56"/>
      <c r="N30" s="50"/>
      <c r="O30" s="50"/>
      <c r="P30" s="50"/>
      <c r="Q30" s="50"/>
      <c r="R30" s="50"/>
      <c r="S30" s="50"/>
      <c r="T30" s="50"/>
      <c r="U30" s="50"/>
      <c r="V30" s="50"/>
      <c r="W30" s="50"/>
      <c r="X30" s="50"/>
      <c r="Y30" s="50"/>
      <c r="Z30" s="50"/>
      <c r="AA30" s="16"/>
      <c r="AB30" s="16"/>
      <c r="AC30" s="17"/>
      <c r="AD30" s="24"/>
      <c r="AE30" s="22"/>
      <c r="AF30" s="22"/>
      <c r="AG30" s="22"/>
      <c r="AH30" s="22"/>
    </row>
    <row r="31" spans="2:34" x14ac:dyDescent="0.25">
      <c r="B31" s="56"/>
      <c r="C31" s="56"/>
      <c r="D31" s="56"/>
      <c r="E31" s="56"/>
      <c r="F31" s="56"/>
      <c r="G31" s="56"/>
      <c r="H31" s="56"/>
      <c r="I31" s="56"/>
      <c r="J31" s="56"/>
      <c r="K31" s="56"/>
      <c r="L31" s="56"/>
      <c r="M31" s="56"/>
      <c r="N31" s="50"/>
      <c r="O31" s="50"/>
      <c r="P31" s="50"/>
      <c r="Q31" s="50"/>
      <c r="R31" s="50"/>
      <c r="S31" s="50"/>
      <c r="T31" s="50"/>
      <c r="U31" s="50"/>
      <c r="V31" s="50"/>
      <c r="W31" s="50"/>
      <c r="X31" s="50"/>
      <c r="Y31" s="50"/>
      <c r="Z31" s="50"/>
      <c r="AA31" s="16"/>
      <c r="AB31" s="16"/>
      <c r="AC31" s="17"/>
      <c r="AD31" s="24"/>
      <c r="AE31" s="22"/>
      <c r="AF31" s="22"/>
      <c r="AG31" s="22"/>
      <c r="AH31" s="22"/>
    </row>
    <row r="32" spans="2:34" x14ac:dyDescent="0.25">
      <c r="B32" s="56"/>
      <c r="C32" s="56"/>
      <c r="D32" s="56"/>
      <c r="E32" s="56"/>
      <c r="F32" s="56"/>
      <c r="G32" s="56"/>
      <c r="H32" s="56"/>
      <c r="I32" s="56"/>
      <c r="J32" s="56"/>
      <c r="K32" s="56"/>
      <c r="L32" s="56"/>
      <c r="M32" s="56"/>
      <c r="N32" s="50"/>
      <c r="O32" s="50"/>
      <c r="P32" s="50"/>
      <c r="Q32" s="50"/>
      <c r="R32" s="50"/>
      <c r="S32" s="50"/>
      <c r="T32" s="50"/>
      <c r="U32" s="50"/>
      <c r="V32" s="50"/>
      <c r="W32" s="50"/>
      <c r="X32" s="50"/>
      <c r="Y32" s="50"/>
      <c r="Z32" s="50"/>
      <c r="AA32" s="16"/>
      <c r="AB32" s="16"/>
      <c r="AC32" s="17"/>
      <c r="AD32" s="24"/>
      <c r="AE32" s="22"/>
      <c r="AF32" s="22"/>
      <c r="AG32" s="22"/>
      <c r="AH32" s="22"/>
    </row>
    <row r="33" spans="2:34" x14ac:dyDescent="0.25">
      <c r="B33" s="56"/>
      <c r="C33" s="56"/>
      <c r="D33" s="56"/>
      <c r="E33" s="56"/>
      <c r="F33" s="56"/>
      <c r="G33" s="56"/>
      <c r="H33" s="56"/>
      <c r="I33" s="56"/>
      <c r="J33" s="56"/>
      <c r="K33" s="56"/>
      <c r="L33" s="56"/>
      <c r="M33" s="56"/>
      <c r="N33" s="50"/>
      <c r="O33" s="50"/>
      <c r="P33" s="50"/>
      <c r="Q33" s="50"/>
      <c r="R33" s="50"/>
      <c r="S33" s="50"/>
      <c r="T33" s="50"/>
      <c r="U33" s="50"/>
      <c r="V33" s="50"/>
      <c r="W33" s="50"/>
      <c r="X33" s="50"/>
      <c r="Y33" s="50"/>
      <c r="Z33" s="50"/>
      <c r="AA33" s="16"/>
      <c r="AB33" s="16"/>
      <c r="AC33" s="17"/>
      <c r="AD33" s="24"/>
      <c r="AE33" s="22"/>
      <c r="AF33" s="22"/>
      <c r="AG33" s="22"/>
      <c r="AH33" s="22"/>
    </row>
    <row r="34" spans="2:34" x14ac:dyDescent="0.25">
      <c r="B34" s="56"/>
      <c r="C34" s="56"/>
      <c r="D34" s="56"/>
      <c r="E34" s="56"/>
      <c r="F34" s="56"/>
      <c r="G34" s="56"/>
      <c r="H34" s="56"/>
      <c r="I34" s="56"/>
      <c r="J34" s="56"/>
      <c r="K34" s="56"/>
      <c r="L34" s="56"/>
      <c r="M34" s="56"/>
      <c r="N34" s="50"/>
      <c r="O34" s="50"/>
      <c r="P34" s="50"/>
      <c r="Q34" s="50"/>
      <c r="R34" s="50"/>
      <c r="S34" s="50"/>
      <c r="T34" s="50"/>
      <c r="U34" s="50"/>
      <c r="V34" s="50"/>
      <c r="W34" s="50"/>
      <c r="X34" s="50"/>
      <c r="Y34" s="50"/>
      <c r="Z34" s="50"/>
      <c r="AA34" s="16"/>
      <c r="AB34" s="16"/>
      <c r="AC34" s="17"/>
      <c r="AD34" s="24"/>
      <c r="AE34" s="22"/>
      <c r="AF34" s="22"/>
      <c r="AG34" s="22"/>
      <c r="AH34" s="22"/>
    </row>
    <row r="35" spans="2:34" x14ac:dyDescent="0.25">
      <c r="B35" s="56"/>
      <c r="C35" s="56"/>
      <c r="D35" s="56"/>
      <c r="E35" s="56"/>
      <c r="F35" s="56"/>
      <c r="G35" s="56"/>
      <c r="H35" s="56"/>
      <c r="I35" s="56"/>
      <c r="J35" s="56"/>
      <c r="K35" s="56"/>
      <c r="L35" s="56"/>
      <c r="M35" s="56"/>
      <c r="N35" s="50"/>
      <c r="O35" s="50"/>
      <c r="P35" s="50"/>
      <c r="Q35" s="50"/>
      <c r="R35" s="50"/>
      <c r="S35" s="50"/>
      <c r="T35" s="50"/>
      <c r="U35" s="50"/>
      <c r="V35" s="50"/>
      <c r="W35" s="50"/>
      <c r="X35" s="50"/>
      <c r="Y35" s="50"/>
      <c r="Z35" s="50"/>
      <c r="AA35" s="16"/>
      <c r="AB35" s="16"/>
      <c r="AC35" s="17"/>
      <c r="AD35" s="24"/>
      <c r="AE35" s="22"/>
      <c r="AF35" s="22"/>
      <c r="AG35" s="22"/>
      <c r="AH35" s="22"/>
    </row>
    <row r="36" spans="2:34" x14ac:dyDescent="0.25">
      <c r="B36" s="56"/>
      <c r="C36" s="56"/>
      <c r="D36" s="56"/>
      <c r="E36" s="56"/>
      <c r="F36" s="56"/>
      <c r="G36" s="56"/>
      <c r="H36" s="56"/>
      <c r="I36" s="56"/>
      <c r="J36" s="56"/>
      <c r="K36" s="56"/>
      <c r="L36" s="56"/>
      <c r="M36" s="56"/>
      <c r="N36" s="50"/>
      <c r="O36" s="50"/>
      <c r="P36" s="50"/>
      <c r="Q36" s="50"/>
      <c r="R36" s="50"/>
      <c r="S36" s="50"/>
      <c r="T36" s="50"/>
      <c r="U36" s="50"/>
      <c r="V36" s="50"/>
      <c r="W36" s="50"/>
      <c r="X36" s="50"/>
      <c r="Y36" s="50"/>
      <c r="Z36" s="50"/>
      <c r="AA36" s="16"/>
      <c r="AB36" s="16"/>
      <c r="AC36" s="17"/>
      <c r="AD36" s="24"/>
      <c r="AE36" s="22"/>
      <c r="AF36" s="22"/>
      <c r="AG36" s="22"/>
      <c r="AH36" s="22"/>
    </row>
    <row r="37" spans="2:34" x14ac:dyDescent="0.25">
      <c r="B37" s="56"/>
      <c r="C37" s="56"/>
      <c r="D37" s="56"/>
      <c r="E37" s="56"/>
      <c r="F37" s="56"/>
      <c r="G37" s="56"/>
      <c r="H37" s="56"/>
      <c r="I37" s="56"/>
      <c r="J37" s="56"/>
      <c r="K37" s="56"/>
      <c r="L37" s="56"/>
      <c r="M37" s="56"/>
      <c r="N37" s="50"/>
      <c r="O37" s="50"/>
      <c r="P37" s="50"/>
      <c r="Q37" s="50"/>
      <c r="R37" s="50"/>
      <c r="S37" s="50"/>
      <c r="T37" s="50"/>
      <c r="U37" s="50"/>
      <c r="V37" s="50"/>
      <c r="W37" s="50"/>
      <c r="X37" s="50"/>
      <c r="Y37" s="50"/>
      <c r="Z37" s="50"/>
      <c r="AA37" s="16"/>
      <c r="AB37" s="16"/>
      <c r="AC37" s="17"/>
      <c r="AD37" s="24"/>
      <c r="AE37" s="22"/>
      <c r="AF37" s="22"/>
      <c r="AG37" s="22"/>
      <c r="AH37" s="22"/>
    </row>
    <row r="38" spans="2:34" x14ac:dyDescent="0.25">
      <c r="B38" s="56"/>
      <c r="C38" s="56"/>
      <c r="D38" s="56"/>
      <c r="E38" s="56"/>
      <c r="F38" s="56"/>
      <c r="G38" s="56"/>
      <c r="H38" s="56"/>
      <c r="I38" s="56"/>
      <c r="J38" s="56"/>
      <c r="K38" s="56"/>
      <c r="L38" s="56"/>
      <c r="M38" s="56"/>
      <c r="N38" s="50"/>
      <c r="O38" s="50"/>
      <c r="P38" s="50"/>
      <c r="Q38" s="50"/>
      <c r="R38" s="50"/>
      <c r="S38" s="50"/>
      <c r="T38" s="50"/>
      <c r="U38" s="50"/>
      <c r="V38" s="50"/>
      <c r="W38" s="50"/>
      <c r="X38" s="50"/>
      <c r="Y38" s="50"/>
      <c r="Z38" s="50"/>
      <c r="AA38" s="16"/>
      <c r="AB38" s="16"/>
      <c r="AC38" s="17"/>
      <c r="AD38" s="24"/>
      <c r="AE38" s="22"/>
      <c r="AF38" s="22"/>
      <c r="AG38" s="22"/>
      <c r="AH38" s="22"/>
    </row>
    <row r="39" spans="2:34" x14ac:dyDescent="0.25">
      <c r="B39" s="56"/>
      <c r="C39" s="56"/>
      <c r="D39" s="56"/>
      <c r="E39" s="56"/>
      <c r="F39" s="56"/>
      <c r="G39" s="56"/>
      <c r="H39" s="56"/>
      <c r="I39" s="56"/>
      <c r="J39" s="56"/>
      <c r="K39" s="56"/>
      <c r="L39" s="56"/>
      <c r="M39" s="56"/>
      <c r="N39" s="50"/>
      <c r="O39" s="50"/>
      <c r="P39" s="50"/>
      <c r="Q39" s="50"/>
      <c r="R39" s="50"/>
      <c r="S39" s="50"/>
      <c r="T39" s="50"/>
      <c r="U39" s="50"/>
      <c r="V39" s="50"/>
      <c r="W39" s="50"/>
      <c r="X39" s="50"/>
      <c r="Y39" s="50"/>
      <c r="Z39" s="50"/>
      <c r="AA39" s="16"/>
      <c r="AB39" s="16"/>
      <c r="AC39" s="17"/>
      <c r="AD39" s="24"/>
      <c r="AE39" s="22"/>
      <c r="AF39" s="22"/>
      <c r="AG39" s="22"/>
      <c r="AH39" s="22"/>
    </row>
    <row r="40" spans="2:34" x14ac:dyDescent="0.25">
      <c r="B40" s="56"/>
      <c r="C40" s="56"/>
      <c r="D40" s="56"/>
      <c r="E40" s="56"/>
      <c r="F40" s="56"/>
      <c r="G40" s="56"/>
      <c r="H40" s="56"/>
      <c r="I40" s="56"/>
      <c r="J40" s="56"/>
      <c r="K40" s="56"/>
      <c r="L40" s="56"/>
      <c r="M40" s="56"/>
      <c r="N40" s="50"/>
      <c r="O40" s="50"/>
      <c r="P40" s="50"/>
      <c r="Q40" s="50"/>
      <c r="R40" s="50"/>
      <c r="S40" s="50"/>
      <c r="T40" s="50"/>
      <c r="U40" s="50"/>
      <c r="V40" s="50"/>
      <c r="W40" s="50"/>
      <c r="X40" s="50"/>
      <c r="Y40" s="50"/>
      <c r="Z40" s="50"/>
      <c r="AA40" s="16"/>
      <c r="AB40" s="16"/>
      <c r="AC40" s="17"/>
      <c r="AD40" s="24"/>
      <c r="AE40" s="22"/>
      <c r="AF40" s="22"/>
      <c r="AG40" s="22"/>
      <c r="AH40" s="22"/>
    </row>
    <row r="41" spans="2:34" x14ac:dyDescent="0.25">
      <c r="B41" s="56"/>
      <c r="C41" s="56"/>
      <c r="D41" s="56"/>
      <c r="E41" s="56"/>
      <c r="F41" s="56"/>
      <c r="G41" s="56"/>
      <c r="H41" s="56"/>
      <c r="I41" s="56"/>
      <c r="J41" s="56"/>
      <c r="K41" s="56"/>
      <c r="L41" s="56"/>
      <c r="M41" s="56"/>
      <c r="N41" s="50"/>
      <c r="O41" s="50"/>
      <c r="P41" s="50"/>
      <c r="Q41" s="50"/>
      <c r="R41" s="50"/>
      <c r="S41" s="50"/>
      <c r="T41" s="50"/>
      <c r="U41" s="50"/>
      <c r="V41" s="50"/>
      <c r="W41" s="50"/>
      <c r="X41" s="50"/>
      <c r="Y41" s="50"/>
      <c r="Z41" s="50"/>
      <c r="AA41" s="16"/>
      <c r="AB41" s="16"/>
      <c r="AC41" s="17"/>
      <c r="AD41" s="24"/>
      <c r="AE41" s="22"/>
      <c r="AF41" s="22"/>
      <c r="AG41" s="22"/>
      <c r="AH41" s="22"/>
    </row>
    <row r="42" spans="2:34" x14ac:dyDescent="0.25">
      <c r="B42" s="56"/>
      <c r="C42" s="56"/>
      <c r="D42" s="56"/>
      <c r="E42" s="56"/>
      <c r="F42" s="56"/>
      <c r="G42" s="56"/>
      <c r="H42" s="56"/>
      <c r="I42" s="56"/>
      <c r="J42" s="56"/>
      <c r="K42" s="56"/>
      <c r="L42" s="56"/>
      <c r="M42" s="56"/>
      <c r="N42" s="50"/>
      <c r="O42" s="50"/>
      <c r="P42" s="50"/>
      <c r="Q42" s="50"/>
      <c r="R42" s="50"/>
      <c r="S42" s="50"/>
      <c r="T42" s="50"/>
      <c r="U42" s="50"/>
      <c r="V42" s="50"/>
      <c r="W42" s="50"/>
      <c r="X42" s="50"/>
      <c r="Y42" s="50"/>
      <c r="Z42" s="50"/>
      <c r="AA42" s="16"/>
      <c r="AB42" s="16"/>
      <c r="AC42" s="17"/>
      <c r="AD42" s="24"/>
      <c r="AE42" s="22"/>
      <c r="AF42" s="22"/>
      <c r="AG42" s="22"/>
      <c r="AH42" s="22"/>
    </row>
    <row r="43" spans="2:34" x14ac:dyDescent="0.25">
      <c r="B43" s="56"/>
      <c r="C43" s="56"/>
      <c r="D43" s="56"/>
      <c r="E43" s="56"/>
      <c r="F43" s="56"/>
      <c r="G43" s="56"/>
      <c r="H43" s="56"/>
      <c r="I43" s="56"/>
      <c r="J43" s="56"/>
      <c r="K43" s="56"/>
      <c r="L43" s="56"/>
      <c r="M43" s="56"/>
      <c r="N43" s="50"/>
      <c r="O43" s="50"/>
      <c r="P43" s="50"/>
      <c r="Q43" s="50"/>
      <c r="R43" s="50"/>
      <c r="S43" s="50"/>
      <c r="T43" s="50"/>
      <c r="U43" s="50"/>
      <c r="V43" s="50"/>
      <c r="W43" s="50"/>
      <c r="X43" s="50"/>
      <c r="Y43" s="50"/>
      <c r="Z43" s="50"/>
      <c r="AA43" s="16"/>
      <c r="AB43" s="16"/>
      <c r="AC43" s="17"/>
      <c r="AD43" s="24"/>
      <c r="AE43" s="22"/>
      <c r="AF43" s="22"/>
      <c r="AG43" s="22"/>
      <c r="AH43" s="22"/>
    </row>
    <row r="44" spans="2:34" x14ac:dyDescent="0.25">
      <c r="B44" s="56"/>
      <c r="C44" s="56"/>
      <c r="D44" s="56"/>
      <c r="E44" s="56"/>
      <c r="F44" s="56"/>
      <c r="G44" s="56"/>
      <c r="H44" s="56"/>
      <c r="I44" s="56"/>
      <c r="J44" s="56"/>
      <c r="K44" s="56"/>
      <c r="L44" s="56"/>
      <c r="M44" s="56"/>
      <c r="N44" s="50"/>
      <c r="O44" s="50"/>
      <c r="P44" s="50"/>
      <c r="Q44" s="50"/>
      <c r="R44" s="50"/>
      <c r="S44" s="50"/>
      <c r="T44" s="50"/>
      <c r="U44" s="50"/>
      <c r="V44" s="50"/>
      <c r="W44" s="50"/>
      <c r="X44" s="50"/>
      <c r="Y44" s="50"/>
      <c r="Z44" s="50"/>
      <c r="AA44" s="16"/>
      <c r="AB44" s="16"/>
      <c r="AC44" s="17"/>
      <c r="AD44" s="24"/>
      <c r="AE44" s="22"/>
      <c r="AF44" s="22"/>
      <c r="AG44" s="22"/>
      <c r="AH44" s="22"/>
    </row>
    <row r="45" spans="2:34" x14ac:dyDescent="0.25">
      <c r="B45" s="56"/>
      <c r="C45" s="56"/>
      <c r="D45" s="56"/>
      <c r="E45" s="56"/>
      <c r="F45" s="56"/>
      <c r="G45" s="56"/>
      <c r="H45" s="56"/>
      <c r="I45" s="56"/>
      <c r="J45" s="56"/>
      <c r="K45" s="56"/>
      <c r="L45" s="56"/>
      <c r="M45" s="56"/>
      <c r="N45" s="50"/>
      <c r="O45" s="50"/>
      <c r="P45" s="50"/>
      <c r="Q45" s="50"/>
      <c r="R45" s="50"/>
      <c r="S45" s="50"/>
      <c r="T45" s="50"/>
      <c r="U45" s="50"/>
      <c r="V45" s="50"/>
      <c r="W45" s="50"/>
      <c r="X45" s="50"/>
      <c r="Y45" s="50"/>
      <c r="Z45" s="50"/>
      <c r="AA45" s="16"/>
      <c r="AB45" s="16"/>
      <c r="AC45" s="17"/>
      <c r="AD45" s="24"/>
      <c r="AE45" s="22"/>
      <c r="AF45" s="22"/>
      <c r="AG45" s="22"/>
      <c r="AH45" s="22"/>
    </row>
    <row r="46" spans="2:34" x14ac:dyDescent="0.25">
      <c r="B46" s="56"/>
      <c r="C46" s="56"/>
      <c r="D46" s="56"/>
      <c r="E46" s="56"/>
      <c r="F46" s="56"/>
      <c r="G46" s="56"/>
      <c r="H46" s="56"/>
      <c r="I46" s="56"/>
      <c r="J46" s="56"/>
      <c r="K46" s="56"/>
      <c r="L46" s="56"/>
      <c r="M46" s="56"/>
      <c r="N46" s="50"/>
      <c r="O46" s="50"/>
      <c r="P46" s="50"/>
      <c r="Q46" s="50"/>
      <c r="R46" s="50"/>
      <c r="S46" s="50"/>
      <c r="T46" s="50"/>
      <c r="U46" s="50"/>
      <c r="V46" s="50"/>
      <c r="W46" s="50"/>
      <c r="X46" s="50"/>
      <c r="Y46" s="50"/>
      <c r="Z46" s="50"/>
      <c r="AA46" s="16"/>
      <c r="AB46" s="16"/>
      <c r="AC46" s="17"/>
      <c r="AD46" s="24"/>
      <c r="AE46" s="22"/>
      <c r="AF46" s="22"/>
      <c r="AG46" s="22"/>
      <c r="AH46" s="2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0BC38-61F5-498D-9FBB-E7036E22BC42}">
  <dimension ref="A1:L20"/>
  <sheetViews>
    <sheetView zoomScaleNormal="100" workbookViewId="0">
      <selection activeCell="G3" sqref="G3"/>
    </sheetView>
  </sheetViews>
  <sheetFormatPr defaultRowHeight="15" x14ac:dyDescent="0.25"/>
  <cols>
    <col min="1" max="1" width="68.42578125" customWidth="1"/>
    <col min="2" max="2" width="24" customWidth="1"/>
    <col min="3" max="10" width="16.85546875" customWidth="1"/>
    <col min="11" max="11" width="13.140625" customWidth="1"/>
    <col min="12" max="12" width="49.85546875" customWidth="1"/>
  </cols>
  <sheetData>
    <row r="1" spans="1:12" x14ac:dyDescent="0.25">
      <c r="A1" s="53" t="s">
        <v>97</v>
      </c>
    </row>
    <row r="2" spans="1:12" x14ac:dyDescent="0.25">
      <c r="A2" s="1" t="s">
        <v>62</v>
      </c>
      <c r="B2" s="1" t="s">
        <v>10</v>
      </c>
      <c r="C2" s="1" t="s">
        <v>11</v>
      </c>
      <c r="D2" s="1" t="s">
        <v>12</v>
      </c>
      <c r="E2" s="1" t="s">
        <v>13</v>
      </c>
      <c r="F2" s="1" t="s">
        <v>0</v>
      </c>
      <c r="G2" s="1" t="s">
        <v>1</v>
      </c>
      <c r="H2" s="1" t="s">
        <v>2</v>
      </c>
      <c r="I2" s="1" t="s">
        <v>3</v>
      </c>
      <c r="J2" s="1" t="s">
        <v>4</v>
      </c>
      <c r="L2" s="1" t="s">
        <v>59</v>
      </c>
    </row>
    <row r="3" spans="1:12" x14ac:dyDescent="0.25">
      <c r="A3" t="s">
        <v>14</v>
      </c>
      <c r="B3" t="s">
        <v>15</v>
      </c>
      <c r="C3" s="60">
        <f>MIN('indikaattori- ja indeksiarvot '!B:B)</f>
        <v>0</v>
      </c>
      <c r="D3" s="60">
        <f>MAX('indikaattori- ja indeksiarvot '!B:B)</f>
        <v>0</v>
      </c>
      <c r="E3" s="60">
        <f>D3-C3</f>
        <v>0</v>
      </c>
      <c r="F3" s="58">
        <v>3</v>
      </c>
      <c r="G3" s="57"/>
      <c r="H3" s="58">
        <v>1</v>
      </c>
      <c r="I3" s="62">
        <f t="shared" ref="I3:I6" si="0">F3*G3*H3</f>
        <v>0</v>
      </c>
      <c r="J3" s="59">
        <f>IF(I3&gt;0,I3/SUM(I$3:I$6),0)</f>
        <v>0</v>
      </c>
      <c r="L3" t="s">
        <v>16</v>
      </c>
    </row>
    <row r="4" spans="1:12" x14ac:dyDescent="0.25">
      <c r="A4" t="s">
        <v>17</v>
      </c>
      <c r="B4" t="s">
        <v>15</v>
      </c>
      <c r="C4" s="60">
        <f>MIN('indikaattori- ja indeksiarvot '!C:C)</f>
        <v>0</v>
      </c>
      <c r="D4" s="60">
        <f>MAX('indikaattori- ja indeksiarvot '!C:C)</f>
        <v>0</v>
      </c>
      <c r="E4" s="60">
        <f t="shared" ref="E4:E18" si="1">D4-C4</f>
        <v>0</v>
      </c>
      <c r="F4" s="58">
        <v>2</v>
      </c>
      <c r="G4" s="57"/>
      <c r="H4" s="58">
        <v>1</v>
      </c>
      <c r="I4" s="62">
        <f t="shared" si="0"/>
        <v>0</v>
      </c>
      <c r="J4" s="59">
        <f t="shared" ref="J4:J6" si="2">IF(I4&gt;0,I4/SUM(I$3:I$6),0)</f>
        <v>0</v>
      </c>
      <c r="L4" t="s">
        <v>18</v>
      </c>
    </row>
    <row r="5" spans="1:12" x14ac:dyDescent="0.25">
      <c r="A5" t="s">
        <v>19</v>
      </c>
      <c r="B5" t="s">
        <v>15</v>
      </c>
      <c r="C5" s="60">
        <f>MIN('indikaattori- ja indeksiarvot '!D:D)</f>
        <v>0</v>
      </c>
      <c r="D5" s="60">
        <f>MAX('indikaattori- ja indeksiarvot '!D:D)</f>
        <v>0</v>
      </c>
      <c r="E5" s="60">
        <f t="shared" si="1"/>
        <v>0</v>
      </c>
      <c r="F5" s="58">
        <v>3</v>
      </c>
      <c r="G5" s="57"/>
      <c r="H5" s="58">
        <v>0.8</v>
      </c>
      <c r="I5" s="62">
        <f t="shared" si="0"/>
        <v>0</v>
      </c>
      <c r="J5" s="59">
        <f t="shared" si="2"/>
        <v>0</v>
      </c>
      <c r="L5" t="s">
        <v>20</v>
      </c>
    </row>
    <row r="6" spans="1:12" x14ac:dyDescent="0.25">
      <c r="A6" t="s">
        <v>21</v>
      </c>
      <c r="B6" t="s">
        <v>22</v>
      </c>
      <c r="C6" s="60">
        <f>MIN('indikaattori- ja indeksiarvot '!E:E)</f>
        <v>0</v>
      </c>
      <c r="D6" s="60">
        <f>MAX('indikaattori- ja indeksiarvot '!E:E)</f>
        <v>0</v>
      </c>
      <c r="E6" s="60">
        <f t="shared" si="1"/>
        <v>0</v>
      </c>
      <c r="F6" s="58">
        <v>1</v>
      </c>
      <c r="G6" s="57"/>
      <c r="H6" s="58">
        <v>0.6</v>
      </c>
      <c r="I6" s="62">
        <f t="shared" si="0"/>
        <v>0</v>
      </c>
      <c r="J6" s="59">
        <f t="shared" si="2"/>
        <v>0</v>
      </c>
      <c r="K6" t="str">
        <f>" yhteensä: "&amp;ROUND(SUM(J3:J6),2)</f>
        <v xml:space="preserve"> yhteensä: 0</v>
      </c>
      <c r="L6" s="7" t="s">
        <v>23</v>
      </c>
    </row>
    <row r="7" spans="1:12" x14ac:dyDescent="0.25">
      <c r="A7" s="14" t="s">
        <v>24</v>
      </c>
      <c r="B7" s="1" t="s">
        <v>10</v>
      </c>
      <c r="C7" s="14" t="s">
        <v>11</v>
      </c>
      <c r="D7" s="14" t="s">
        <v>12</v>
      </c>
      <c r="E7" s="14" t="s">
        <v>13</v>
      </c>
      <c r="F7" s="14" t="s">
        <v>0</v>
      </c>
      <c r="G7" s="14" t="s">
        <v>1</v>
      </c>
      <c r="H7" s="14" t="s">
        <v>2</v>
      </c>
      <c r="I7" s="14" t="s">
        <v>3</v>
      </c>
      <c r="J7" s="14" t="s">
        <v>4</v>
      </c>
      <c r="L7" s="6"/>
    </row>
    <row r="8" spans="1:12" x14ac:dyDescent="0.25">
      <c r="A8" s="7" t="s">
        <v>68</v>
      </c>
      <c r="B8" t="s">
        <v>96</v>
      </c>
      <c r="C8" s="60">
        <f>MIN('indikaattori- ja indeksiarvot '!F:F)</f>
        <v>0</v>
      </c>
      <c r="D8" s="60">
        <f>MAX('indikaattori- ja indeksiarvot '!F:F)</f>
        <v>0</v>
      </c>
      <c r="E8" s="60">
        <f>D8-C8</f>
        <v>0</v>
      </c>
      <c r="F8" s="58">
        <v>1</v>
      </c>
      <c r="G8" s="57"/>
      <c r="H8" s="58">
        <v>1</v>
      </c>
      <c r="I8" s="62">
        <f>F8*G8*H8</f>
        <v>0</v>
      </c>
      <c r="J8" s="59">
        <f>IF(I8&gt;0,I8/SUM(I$8:I$10),0)</f>
        <v>0</v>
      </c>
      <c r="L8" t="s">
        <v>95</v>
      </c>
    </row>
    <row r="9" spans="1:12" x14ac:dyDescent="0.25">
      <c r="A9" s="7" t="s">
        <v>67</v>
      </c>
      <c r="B9" t="s">
        <v>96</v>
      </c>
      <c r="C9" s="60">
        <f>MIN('indikaattori- ja indeksiarvot '!G:G)</f>
        <v>0</v>
      </c>
      <c r="D9" s="60">
        <f>MAX('indikaattori- ja indeksiarvot '!G:G)</f>
        <v>0</v>
      </c>
      <c r="E9" s="60">
        <f>D9-C9</f>
        <v>0</v>
      </c>
      <c r="F9" s="58">
        <v>2</v>
      </c>
      <c r="G9" s="57"/>
      <c r="H9" s="58">
        <v>0.8</v>
      </c>
      <c r="I9" s="62">
        <f t="shared" ref="I9:I10" si="3">F9*G9*H9</f>
        <v>0</v>
      </c>
      <c r="J9" s="59">
        <f t="shared" ref="J9:J10" si="4">IF(I9&gt;0,I9/SUM(I$8:I$10),0)</f>
        <v>0</v>
      </c>
      <c r="L9" t="s">
        <v>95</v>
      </c>
    </row>
    <row r="10" spans="1:12" x14ac:dyDescent="0.25">
      <c r="A10" s="7" t="s">
        <v>66</v>
      </c>
      <c r="B10" t="s">
        <v>96</v>
      </c>
      <c r="C10" s="60">
        <f>MIN('indikaattori- ja indeksiarvot '!H:H)</f>
        <v>0</v>
      </c>
      <c r="D10" s="60">
        <f>MAX('indikaattori- ja indeksiarvot '!H:H)</f>
        <v>0</v>
      </c>
      <c r="E10" s="60">
        <f>D10-C10</f>
        <v>0</v>
      </c>
      <c r="F10" s="58">
        <v>3</v>
      </c>
      <c r="G10" s="57"/>
      <c r="H10" s="58">
        <v>0.8</v>
      </c>
      <c r="I10" s="62">
        <f t="shared" si="3"/>
        <v>0</v>
      </c>
      <c r="J10" s="59">
        <f t="shared" si="4"/>
        <v>0</v>
      </c>
      <c r="K10" t="str">
        <f>" yhteensä: "&amp;ROUND(SUM(J8:J10),2)</f>
        <v xml:space="preserve"> yhteensä: 0</v>
      </c>
      <c r="L10" t="s">
        <v>95</v>
      </c>
    </row>
    <row r="11" spans="1:12" x14ac:dyDescent="0.25">
      <c r="A11" s="14" t="s">
        <v>28</v>
      </c>
      <c r="B11" s="1" t="s">
        <v>10</v>
      </c>
      <c r="C11" s="14" t="s">
        <v>11</v>
      </c>
      <c r="D11" s="14" t="s">
        <v>12</v>
      </c>
      <c r="E11" s="14" t="s">
        <v>13</v>
      </c>
      <c r="F11" s="14" t="s">
        <v>0</v>
      </c>
      <c r="G11" s="14" t="s">
        <v>1</v>
      </c>
      <c r="H11" s="14" t="s">
        <v>2</v>
      </c>
      <c r="I11" s="14" t="s">
        <v>3</v>
      </c>
      <c r="J11" s="14" t="s">
        <v>4</v>
      </c>
    </row>
    <row r="12" spans="1:12" x14ac:dyDescent="0.25">
      <c r="A12" s="7" t="s">
        <v>65</v>
      </c>
      <c r="B12" t="s">
        <v>96</v>
      </c>
      <c r="C12" s="60">
        <f>MIN('indikaattori- ja indeksiarvot '!G:G)</f>
        <v>0</v>
      </c>
      <c r="D12" s="60">
        <f>MAX('indikaattori- ja indeksiarvot '!G:G)</f>
        <v>0</v>
      </c>
      <c r="E12" s="60">
        <f>D12-C12</f>
        <v>0</v>
      </c>
      <c r="F12" s="58">
        <v>1</v>
      </c>
      <c r="G12" s="57"/>
      <c r="H12" s="58">
        <v>0.4</v>
      </c>
      <c r="I12" s="62">
        <f>F12*G12*H12</f>
        <v>0</v>
      </c>
      <c r="J12" s="59">
        <f>IF(I12&gt;0,I12/SUM(I$12:I$14),0)</f>
        <v>0</v>
      </c>
      <c r="L12" t="s">
        <v>95</v>
      </c>
    </row>
    <row r="13" spans="1:12" x14ac:dyDescent="0.25">
      <c r="A13" s="46" t="s">
        <v>63</v>
      </c>
      <c r="B13" t="s">
        <v>30</v>
      </c>
      <c r="C13" s="60">
        <f>MIN('indikaattori- ja indeksiarvot '!I:I)</f>
        <v>0</v>
      </c>
      <c r="D13" s="60">
        <f>MAX('indikaattori- ja indeksiarvot '!I:I)</f>
        <v>0</v>
      </c>
      <c r="E13" s="60">
        <f t="shared" si="1"/>
        <v>0</v>
      </c>
      <c r="F13" s="58">
        <v>3</v>
      </c>
      <c r="G13" s="57"/>
      <c r="H13" s="58">
        <v>1</v>
      </c>
      <c r="I13" s="62">
        <f t="shared" ref="I13:I14" si="5">F13*G13*H13</f>
        <v>0</v>
      </c>
      <c r="J13" s="59">
        <f t="shared" ref="J13:J14" si="6">IF(I13&gt;0,I13/SUM(I$12:I$14),0)</f>
        <v>0</v>
      </c>
      <c r="L13" s="7" t="s">
        <v>23</v>
      </c>
    </row>
    <row r="14" spans="1:12" x14ac:dyDescent="0.25">
      <c r="A14" s="7" t="s">
        <v>64</v>
      </c>
      <c r="B14" t="s">
        <v>96</v>
      </c>
      <c r="C14" s="60">
        <f>MIN('indikaattori- ja indeksiarvot '!J:J)</f>
        <v>0</v>
      </c>
      <c r="D14" s="60">
        <f>MAX('indikaattori- ja indeksiarvot '!J:J)</f>
        <v>0</v>
      </c>
      <c r="E14" s="60">
        <f t="shared" si="1"/>
        <v>0</v>
      </c>
      <c r="F14" s="58">
        <v>1</v>
      </c>
      <c r="G14" s="57"/>
      <c r="H14" s="58">
        <v>0.6</v>
      </c>
      <c r="I14" s="62">
        <f t="shared" si="5"/>
        <v>0</v>
      </c>
      <c r="J14" s="59">
        <f t="shared" si="6"/>
        <v>0</v>
      </c>
      <c r="K14" t="str">
        <f>" yhteensä: "&amp;ROUND(SUM(J12:J14),2)</f>
        <v xml:space="preserve"> yhteensä: 0</v>
      </c>
      <c r="L14" t="s">
        <v>95</v>
      </c>
    </row>
    <row r="15" spans="1:12" x14ac:dyDescent="0.25">
      <c r="A15" s="14" t="s">
        <v>32</v>
      </c>
      <c r="B15" s="1" t="s">
        <v>10</v>
      </c>
      <c r="C15" s="14" t="s">
        <v>11</v>
      </c>
      <c r="D15" s="14" t="s">
        <v>12</v>
      </c>
      <c r="E15" s="14" t="s">
        <v>13</v>
      </c>
      <c r="F15" s="14" t="s">
        <v>0</v>
      </c>
      <c r="G15" s="14" t="s">
        <v>1</v>
      </c>
      <c r="H15" s="14" t="s">
        <v>2</v>
      </c>
      <c r="I15" s="14" t="s">
        <v>3</v>
      </c>
      <c r="J15" s="14" t="s">
        <v>4</v>
      </c>
    </row>
    <row r="16" spans="1:12" x14ac:dyDescent="0.25">
      <c r="A16" s="7" t="s">
        <v>69</v>
      </c>
      <c r="B16" t="s">
        <v>96</v>
      </c>
      <c r="C16" s="61">
        <f>MIN('indikaattori- ja indeksiarvot '!K:K)</f>
        <v>0</v>
      </c>
      <c r="D16" s="61">
        <f>MAX('indikaattori- ja indeksiarvot '!K:K)</f>
        <v>0</v>
      </c>
      <c r="E16" s="61">
        <f t="shared" si="1"/>
        <v>0</v>
      </c>
      <c r="F16" s="58">
        <v>3</v>
      </c>
      <c r="G16" s="57"/>
      <c r="H16" s="58">
        <v>1</v>
      </c>
      <c r="I16" s="62">
        <f>F16*G16*H16</f>
        <v>0</v>
      </c>
      <c r="J16" s="59">
        <f>IF(I16&gt;0,I16/SUM(I$16:I$18),0)</f>
        <v>0</v>
      </c>
      <c r="L16" t="s">
        <v>34</v>
      </c>
    </row>
    <row r="17" spans="1:12" x14ac:dyDescent="0.25">
      <c r="A17" s="7" t="s">
        <v>70</v>
      </c>
      <c r="B17" t="s">
        <v>36</v>
      </c>
      <c r="C17" s="61">
        <f>MIN('indikaattori- ja indeksiarvot '!L:L)</f>
        <v>0</v>
      </c>
      <c r="D17" s="61">
        <f>MAX('indikaattori- ja indeksiarvot '!L:L)</f>
        <v>0</v>
      </c>
      <c r="E17" s="61">
        <f t="shared" si="1"/>
        <v>0</v>
      </c>
      <c r="F17" s="58">
        <v>3</v>
      </c>
      <c r="G17" s="57"/>
      <c r="H17" s="58">
        <v>1</v>
      </c>
      <c r="I17" s="62">
        <f t="shared" ref="I17:I18" si="7">F17*G17*H17</f>
        <v>0</v>
      </c>
      <c r="J17" s="59">
        <f t="shared" ref="J17:J18" si="8">IF(I17&gt;0,I17/SUM(I$16:I$18),0)</f>
        <v>0</v>
      </c>
      <c r="L17" t="s">
        <v>34</v>
      </c>
    </row>
    <row r="18" spans="1:12" x14ac:dyDescent="0.25">
      <c r="A18" s="7" t="s">
        <v>71</v>
      </c>
      <c r="B18" t="s">
        <v>38</v>
      </c>
      <c r="C18" s="61">
        <f>MIN('indikaattori- ja indeksiarvot '!M:M)</f>
        <v>0</v>
      </c>
      <c r="D18" s="61">
        <f>MAX('indikaattori- ja indeksiarvot '!M:M)</f>
        <v>0</v>
      </c>
      <c r="E18" s="61">
        <f t="shared" si="1"/>
        <v>0</v>
      </c>
      <c r="F18" s="58">
        <v>3</v>
      </c>
      <c r="G18" s="57"/>
      <c r="H18" s="58">
        <v>0.8</v>
      </c>
      <c r="I18" s="62">
        <f t="shared" si="7"/>
        <v>0</v>
      </c>
      <c r="J18" s="59">
        <f t="shared" si="8"/>
        <v>0</v>
      </c>
      <c r="K18" t="str">
        <f>" yhteensä: "&amp;ROUND(SUM(J16:J18),2)</f>
        <v xml:space="preserve"> yhteensä: 0</v>
      </c>
      <c r="L18" t="s">
        <v>39</v>
      </c>
    </row>
    <row r="19" spans="1:12" x14ac:dyDescent="0.25">
      <c r="B19" t="s">
        <v>40</v>
      </c>
      <c r="G19" s="5"/>
    </row>
    <row r="20" spans="1:12" x14ac:dyDescent="0.25">
      <c r="B20" s="5"/>
    </row>
  </sheetData>
  <phoneticPr fontId="9"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BA489-81C9-45D5-B6A4-3FE2563D4DF8}">
  <dimension ref="A1:J13"/>
  <sheetViews>
    <sheetView zoomScaleNormal="100" workbookViewId="0">
      <selection activeCell="A16" sqref="A16"/>
    </sheetView>
  </sheetViews>
  <sheetFormatPr defaultRowHeight="15" x14ac:dyDescent="0.25"/>
  <cols>
    <col min="1" max="1" width="150.140625" style="44" customWidth="1"/>
    <col min="3" max="3" width="10.85546875" customWidth="1"/>
    <col min="10" max="10" width="68.140625" customWidth="1"/>
  </cols>
  <sheetData>
    <row r="1" spans="1:10" ht="30" x14ac:dyDescent="0.25">
      <c r="A1" s="45" t="s">
        <v>56</v>
      </c>
    </row>
    <row r="3" spans="1:10" x14ac:dyDescent="0.25">
      <c r="A3" s="40" t="s">
        <v>57</v>
      </c>
    </row>
    <row r="4" spans="1:10" ht="45" x14ac:dyDescent="0.25">
      <c r="A4" s="41" t="s">
        <v>87</v>
      </c>
      <c r="J4" s="18"/>
    </row>
    <row r="5" spans="1:10" ht="30" x14ac:dyDescent="0.25">
      <c r="A5" s="39" t="s">
        <v>91</v>
      </c>
      <c r="J5" s="19"/>
    </row>
    <row r="6" spans="1:10" ht="45" x14ac:dyDescent="0.25">
      <c r="A6" s="39" t="s">
        <v>92</v>
      </c>
    </row>
    <row r="7" spans="1:10" x14ac:dyDescent="0.25">
      <c r="A7" s="39" t="s">
        <v>93</v>
      </c>
    </row>
    <row r="9" spans="1:10" x14ac:dyDescent="0.25">
      <c r="A9" s="42" t="s">
        <v>58</v>
      </c>
    </row>
    <row r="10" spans="1:10" ht="34.5" customHeight="1" x14ac:dyDescent="0.25">
      <c r="A10" s="41" t="s">
        <v>94</v>
      </c>
    </row>
    <row r="11" spans="1:10" ht="45" x14ac:dyDescent="0.25">
      <c r="A11" s="43" t="s">
        <v>72</v>
      </c>
    </row>
    <row r="12" spans="1:10" ht="60" x14ac:dyDescent="0.25">
      <c r="A12" s="39" t="s">
        <v>88</v>
      </c>
    </row>
    <row r="13" spans="1:10" ht="30" x14ac:dyDescent="0.25">
      <c r="A13" s="43" t="s">
        <v>86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9E29E-2A2F-407D-BBCF-8C797F2F8D0C}">
  <dimension ref="A1:K48"/>
  <sheetViews>
    <sheetView zoomScale="80" zoomScaleNormal="80" workbookViewId="0">
      <selection activeCell="H43" sqref="H43"/>
    </sheetView>
  </sheetViews>
  <sheetFormatPr defaultRowHeight="15" x14ac:dyDescent="0.25"/>
  <cols>
    <col min="1" max="1" width="18.85546875" style="32" bestFit="1" customWidth="1"/>
    <col min="2" max="2" width="22.140625" style="32" bestFit="1" customWidth="1"/>
    <col min="3" max="3" width="23.140625" style="32" bestFit="1" customWidth="1"/>
    <col min="4" max="4" width="24.85546875" style="32" customWidth="1"/>
    <col min="5" max="5" width="15.42578125" style="32" bestFit="1" customWidth="1"/>
    <col min="6" max="6" width="14.85546875" customWidth="1"/>
    <col min="7" max="9" width="12.140625" style="32" bestFit="1" customWidth="1"/>
    <col min="10" max="10" width="16.42578125" style="32" customWidth="1"/>
    <col min="11" max="11" width="21.5703125" style="32" customWidth="1"/>
  </cols>
  <sheetData>
    <row r="1" spans="1:11" x14ac:dyDescent="0.25">
      <c r="A1" s="53" t="s">
        <v>85</v>
      </c>
      <c r="B1"/>
      <c r="C1"/>
      <c r="D1"/>
      <c r="E1"/>
      <c r="G1"/>
      <c r="H1"/>
      <c r="I1"/>
      <c r="J1"/>
      <c r="K1"/>
    </row>
    <row r="2" spans="1:11" x14ac:dyDescent="0.25">
      <c r="A2" s="1" t="s">
        <v>78</v>
      </c>
      <c r="B2" s="1"/>
      <c r="C2" s="1"/>
      <c r="D2" s="1"/>
      <c r="E2" s="1"/>
      <c r="F2" s="1" t="s">
        <v>90</v>
      </c>
      <c r="G2"/>
      <c r="H2"/>
      <c r="I2"/>
      <c r="J2"/>
      <c r="K2"/>
    </row>
    <row r="3" spans="1:11" s="12" customFormat="1" ht="30" x14ac:dyDescent="0.25">
      <c r="A3" s="15" t="s">
        <v>73</v>
      </c>
      <c r="B3" s="15" t="s">
        <v>74</v>
      </c>
      <c r="C3" s="15" t="s">
        <v>75</v>
      </c>
      <c r="D3" s="15" t="s">
        <v>76</v>
      </c>
      <c r="E3" s="15" t="s">
        <v>77</v>
      </c>
      <c r="F3" s="52" t="s">
        <v>79</v>
      </c>
      <c r="G3" s="49" t="s">
        <v>73</v>
      </c>
      <c r="H3" s="49" t="s">
        <v>74</v>
      </c>
      <c r="I3" s="49" t="s">
        <v>75</v>
      </c>
      <c r="J3" s="49" t="s">
        <v>76</v>
      </c>
      <c r="K3" s="49" t="s">
        <v>77</v>
      </c>
    </row>
    <row r="4" spans="1:11" s="12" customFormat="1" x14ac:dyDescent="0.25">
      <c r="A4" s="25">
        <f>'indikaattori- ja indeksiarvot '!N3*'indikaattori- ja indeksiarvot '!N$1</f>
        <v>0</v>
      </c>
      <c r="B4" s="25">
        <f>'indikaattori- ja indeksiarvot '!O3*'indikaattori- ja indeksiarvot '!O$1</f>
        <v>0</v>
      </c>
      <c r="C4" s="25">
        <f>'indikaattori- ja indeksiarvot '!P3*'indikaattori- ja indeksiarvot '!P$1</f>
        <v>0</v>
      </c>
      <c r="D4" s="25">
        <f>'indikaattori- ja indeksiarvot '!Q3*'indikaattori- ja indeksiarvot '!Q$1</f>
        <v>0</v>
      </c>
      <c r="E4" s="26">
        <f>SUM(A4:D4)</f>
        <v>0</v>
      </c>
      <c r="F4" s="52">
        <v>1</v>
      </c>
      <c r="G4" s="50" cm="1">
        <f t="array" ref="G4:K18">_xlfn._xlws.SORT(A4:E18,5,-1)</f>
        <v>0</v>
      </c>
      <c r="H4" s="50">
        <v>0</v>
      </c>
      <c r="I4" s="50">
        <v>0</v>
      </c>
      <c r="J4" s="50">
        <v>0</v>
      </c>
      <c r="K4" s="50">
        <v>0</v>
      </c>
    </row>
    <row r="5" spans="1:11" s="12" customFormat="1" x14ac:dyDescent="0.25">
      <c r="A5" s="25">
        <f>'indikaattori- ja indeksiarvot '!N4*'indikaattori- ja indeksiarvot '!N$1</f>
        <v>0</v>
      </c>
      <c r="B5" s="25">
        <f>'indikaattori- ja indeksiarvot '!O4*'indikaattori- ja indeksiarvot '!O$1</f>
        <v>0</v>
      </c>
      <c r="C5" s="25">
        <f>'indikaattori- ja indeksiarvot '!P4*'indikaattori- ja indeksiarvot '!P$1</f>
        <v>0</v>
      </c>
      <c r="D5" s="25">
        <f>'indikaattori- ja indeksiarvot '!Q4*'indikaattori- ja indeksiarvot '!Q$1</f>
        <v>0</v>
      </c>
      <c r="E5" s="26">
        <f t="shared" ref="E5:E18" si="0">SUM(A5:D5)</f>
        <v>0</v>
      </c>
      <c r="F5" s="52">
        <v>2</v>
      </c>
      <c r="G5" s="50">
        <v>0</v>
      </c>
      <c r="H5" s="50">
        <v>0</v>
      </c>
      <c r="I5" s="50">
        <v>0</v>
      </c>
      <c r="J5" s="50">
        <v>0</v>
      </c>
      <c r="K5" s="50">
        <v>0</v>
      </c>
    </row>
    <row r="6" spans="1:11" s="12" customFormat="1" x14ac:dyDescent="0.25">
      <c r="A6" s="25">
        <f>'indikaattori- ja indeksiarvot '!N5*'indikaattori- ja indeksiarvot '!N$1</f>
        <v>0</v>
      </c>
      <c r="B6" s="25">
        <f>'indikaattori- ja indeksiarvot '!O5*'indikaattori- ja indeksiarvot '!O$1</f>
        <v>0</v>
      </c>
      <c r="C6" s="25">
        <f>'indikaattori- ja indeksiarvot '!P5*'indikaattori- ja indeksiarvot '!P$1</f>
        <v>0</v>
      </c>
      <c r="D6" s="25">
        <f>'indikaattori- ja indeksiarvot '!Q5*'indikaattori- ja indeksiarvot '!Q$1</f>
        <v>0</v>
      </c>
      <c r="E6" s="26">
        <f t="shared" si="0"/>
        <v>0</v>
      </c>
      <c r="F6" s="52">
        <v>3</v>
      </c>
      <c r="G6" s="50">
        <v>0</v>
      </c>
      <c r="H6" s="50">
        <v>0</v>
      </c>
      <c r="I6" s="50">
        <v>0</v>
      </c>
      <c r="J6" s="50">
        <v>0</v>
      </c>
      <c r="K6" s="50">
        <v>0</v>
      </c>
    </row>
    <row r="7" spans="1:11" s="12" customFormat="1" x14ac:dyDescent="0.25">
      <c r="A7" s="25">
        <f>'indikaattori- ja indeksiarvot '!N6*'indikaattori- ja indeksiarvot '!N$1</f>
        <v>0</v>
      </c>
      <c r="B7" s="25">
        <f>'indikaattori- ja indeksiarvot '!O6*'indikaattori- ja indeksiarvot '!O$1</f>
        <v>0</v>
      </c>
      <c r="C7" s="25">
        <f>'indikaattori- ja indeksiarvot '!P6*'indikaattori- ja indeksiarvot '!P$1</f>
        <v>0</v>
      </c>
      <c r="D7" s="25">
        <f>'indikaattori- ja indeksiarvot '!Q6*'indikaattori- ja indeksiarvot '!Q$1</f>
        <v>0</v>
      </c>
      <c r="E7" s="26">
        <f t="shared" si="0"/>
        <v>0</v>
      </c>
      <c r="F7" s="52">
        <v>4</v>
      </c>
      <c r="G7" s="50">
        <v>0</v>
      </c>
      <c r="H7" s="50">
        <v>0</v>
      </c>
      <c r="I7" s="50">
        <v>0</v>
      </c>
      <c r="J7" s="50">
        <v>0</v>
      </c>
      <c r="K7" s="50">
        <v>0</v>
      </c>
    </row>
    <row r="8" spans="1:11" s="12" customFormat="1" x14ac:dyDescent="0.25">
      <c r="A8" s="25">
        <f>'indikaattori- ja indeksiarvot '!N7*'indikaattori- ja indeksiarvot '!N$1</f>
        <v>0</v>
      </c>
      <c r="B8" s="25">
        <f>'indikaattori- ja indeksiarvot '!O7*'indikaattori- ja indeksiarvot '!O$1</f>
        <v>0</v>
      </c>
      <c r="C8" s="25">
        <f>'indikaattori- ja indeksiarvot '!P7*'indikaattori- ja indeksiarvot '!P$1</f>
        <v>0</v>
      </c>
      <c r="D8" s="25">
        <f>'indikaattori- ja indeksiarvot '!Q7*'indikaattori- ja indeksiarvot '!Q$1</f>
        <v>0</v>
      </c>
      <c r="E8" s="26">
        <f t="shared" si="0"/>
        <v>0</v>
      </c>
      <c r="F8" s="52">
        <v>5</v>
      </c>
      <c r="G8" s="50">
        <v>0</v>
      </c>
      <c r="H8" s="50">
        <v>0</v>
      </c>
      <c r="I8" s="50">
        <v>0</v>
      </c>
      <c r="J8" s="50">
        <v>0</v>
      </c>
      <c r="K8" s="50">
        <v>0</v>
      </c>
    </row>
    <row r="9" spans="1:11" s="12" customFormat="1" x14ac:dyDescent="0.25">
      <c r="A9" s="25">
        <f>'indikaattori- ja indeksiarvot '!N8*'indikaattori- ja indeksiarvot '!N$1</f>
        <v>0</v>
      </c>
      <c r="B9" s="25">
        <f>'indikaattori- ja indeksiarvot '!O8*'indikaattori- ja indeksiarvot '!O$1</f>
        <v>0</v>
      </c>
      <c r="C9" s="25">
        <f>'indikaattori- ja indeksiarvot '!P8*'indikaattori- ja indeksiarvot '!P$1</f>
        <v>0</v>
      </c>
      <c r="D9" s="25">
        <f>'indikaattori- ja indeksiarvot '!Q8*'indikaattori- ja indeksiarvot '!Q$1</f>
        <v>0</v>
      </c>
      <c r="E9" s="26">
        <f t="shared" si="0"/>
        <v>0</v>
      </c>
      <c r="F9" s="52">
        <v>6</v>
      </c>
      <c r="G9" s="50">
        <v>0</v>
      </c>
      <c r="H9" s="50">
        <v>0</v>
      </c>
      <c r="I9" s="50">
        <v>0</v>
      </c>
      <c r="J9" s="50">
        <v>0</v>
      </c>
      <c r="K9" s="50">
        <v>0</v>
      </c>
    </row>
    <row r="10" spans="1:11" s="12" customFormat="1" x14ac:dyDescent="0.25">
      <c r="A10" s="25">
        <f>'indikaattori- ja indeksiarvot '!N9*'indikaattori- ja indeksiarvot '!N$1</f>
        <v>0</v>
      </c>
      <c r="B10" s="25">
        <f>'indikaattori- ja indeksiarvot '!O9*'indikaattori- ja indeksiarvot '!O$1</f>
        <v>0</v>
      </c>
      <c r="C10" s="25">
        <f>'indikaattori- ja indeksiarvot '!P9*'indikaattori- ja indeksiarvot '!P$1</f>
        <v>0</v>
      </c>
      <c r="D10" s="25">
        <f>'indikaattori- ja indeksiarvot '!Q9*'indikaattori- ja indeksiarvot '!Q$1</f>
        <v>0</v>
      </c>
      <c r="E10" s="26">
        <f t="shared" si="0"/>
        <v>0</v>
      </c>
      <c r="F10" s="52">
        <v>7</v>
      </c>
      <c r="G10" s="50">
        <v>0</v>
      </c>
      <c r="H10" s="50">
        <v>0</v>
      </c>
      <c r="I10" s="50">
        <v>0</v>
      </c>
      <c r="J10" s="50">
        <v>0</v>
      </c>
      <c r="K10" s="50">
        <v>0</v>
      </c>
    </row>
    <row r="11" spans="1:11" s="12" customFormat="1" x14ac:dyDescent="0.25">
      <c r="A11" s="25">
        <f>'indikaattori- ja indeksiarvot '!N10*'indikaattori- ja indeksiarvot '!N$1</f>
        <v>0</v>
      </c>
      <c r="B11" s="25">
        <f>'indikaattori- ja indeksiarvot '!O10*'indikaattori- ja indeksiarvot '!O$1</f>
        <v>0</v>
      </c>
      <c r="C11" s="25">
        <f>'indikaattori- ja indeksiarvot '!P10*'indikaattori- ja indeksiarvot '!P$1</f>
        <v>0</v>
      </c>
      <c r="D11" s="25">
        <f>'indikaattori- ja indeksiarvot '!Q10*'indikaattori- ja indeksiarvot '!Q$1</f>
        <v>0</v>
      </c>
      <c r="E11" s="26">
        <f t="shared" si="0"/>
        <v>0</v>
      </c>
      <c r="F11" s="52">
        <v>8</v>
      </c>
      <c r="G11" s="50">
        <v>0</v>
      </c>
      <c r="H11" s="50">
        <v>0</v>
      </c>
      <c r="I11" s="50">
        <v>0</v>
      </c>
      <c r="J11" s="50">
        <v>0</v>
      </c>
      <c r="K11" s="50">
        <v>0</v>
      </c>
    </row>
    <row r="12" spans="1:11" s="12" customFormat="1" x14ac:dyDescent="0.25">
      <c r="A12" s="25">
        <f>'indikaattori- ja indeksiarvot '!N11*'indikaattori- ja indeksiarvot '!N$1</f>
        <v>0</v>
      </c>
      <c r="B12" s="25">
        <f>'indikaattori- ja indeksiarvot '!O11*'indikaattori- ja indeksiarvot '!O$1</f>
        <v>0</v>
      </c>
      <c r="C12" s="25">
        <f>'indikaattori- ja indeksiarvot '!P11*'indikaattori- ja indeksiarvot '!P$1</f>
        <v>0</v>
      </c>
      <c r="D12" s="25">
        <f>'indikaattori- ja indeksiarvot '!Q11*'indikaattori- ja indeksiarvot '!Q$1</f>
        <v>0</v>
      </c>
      <c r="E12" s="26">
        <f t="shared" si="0"/>
        <v>0</v>
      </c>
      <c r="F12" s="52">
        <v>9</v>
      </c>
      <c r="G12" s="50">
        <v>0</v>
      </c>
      <c r="H12" s="50">
        <v>0</v>
      </c>
      <c r="I12" s="50">
        <v>0</v>
      </c>
      <c r="J12" s="50">
        <v>0</v>
      </c>
      <c r="K12" s="50">
        <v>0</v>
      </c>
    </row>
    <row r="13" spans="1:11" s="12" customFormat="1" x14ac:dyDescent="0.25">
      <c r="A13" s="25">
        <f>'indikaattori- ja indeksiarvot '!N12*'indikaattori- ja indeksiarvot '!N$1</f>
        <v>0</v>
      </c>
      <c r="B13" s="25">
        <f>'indikaattori- ja indeksiarvot '!O12*'indikaattori- ja indeksiarvot '!O$1</f>
        <v>0</v>
      </c>
      <c r="C13" s="25">
        <f>'indikaattori- ja indeksiarvot '!P12*'indikaattori- ja indeksiarvot '!P$1</f>
        <v>0</v>
      </c>
      <c r="D13" s="25">
        <f>'indikaattori- ja indeksiarvot '!Q12*'indikaattori- ja indeksiarvot '!Q$1</f>
        <v>0</v>
      </c>
      <c r="E13" s="26">
        <f t="shared" si="0"/>
        <v>0</v>
      </c>
      <c r="F13" s="52">
        <v>10</v>
      </c>
      <c r="G13" s="50">
        <v>0</v>
      </c>
      <c r="H13" s="50">
        <v>0</v>
      </c>
      <c r="I13" s="50">
        <v>0</v>
      </c>
      <c r="J13" s="50">
        <v>0</v>
      </c>
      <c r="K13" s="50">
        <v>0</v>
      </c>
    </row>
    <row r="14" spans="1:11" s="12" customFormat="1" x14ac:dyDescent="0.25">
      <c r="A14" s="25">
        <f>'indikaattori- ja indeksiarvot '!N13*'indikaattori- ja indeksiarvot '!N$1</f>
        <v>0</v>
      </c>
      <c r="B14" s="25">
        <f>'indikaattori- ja indeksiarvot '!O13*'indikaattori- ja indeksiarvot '!O$1</f>
        <v>0</v>
      </c>
      <c r="C14" s="25">
        <f>'indikaattori- ja indeksiarvot '!P13*'indikaattori- ja indeksiarvot '!P$1</f>
        <v>0</v>
      </c>
      <c r="D14" s="25">
        <f>'indikaattori- ja indeksiarvot '!Q13*'indikaattori- ja indeksiarvot '!Q$1</f>
        <v>0</v>
      </c>
      <c r="E14" s="26">
        <f t="shared" si="0"/>
        <v>0</v>
      </c>
      <c r="F14" s="52">
        <v>11</v>
      </c>
      <c r="G14" s="50">
        <v>0</v>
      </c>
      <c r="H14" s="50">
        <v>0</v>
      </c>
      <c r="I14" s="50">
        <v>0</v>
      </c>
      <c r="J14" s="50">
        <v>0</v>
      </c>
      <c r="K14" s="50">
        <v>0</v>
      </c>
    </row>
    <row r="15" spans="1:11" s="12" customFormat="1" x14ac:dyDescent="0.25">
      <c r="A15" s="25">
        <f>'indikaattori- ja indeksiarvot '!N14*'indikaattori- ja indeksiarvot '!N$1</f>
        <v>0</v>
      </c>
      <c r="B15" s="25">
        <f>'indikaattori- ja indeksiarvot '!O14*'indikaattori- ja indeksiarvot '!O$1</f>
        <v>0</v>
      </c>
      <c r="C15" s="25">
        <f>'indikaattori- ja indeksiarvot '!P14*'indikaattori- ja indeksiarvot '!P$1</f>
        <v>0</v>
      </c>
      <c r="D15" s="25">
        <f>'indikaattori- ja indeksiarvot '!Q14*'indikaattori- ja indeksiarvot '!Q$1</f>
        <v>0</v>
      </c>
      <c r="E15" s="26">
        <f t="shared" si="0"/>
        <v>0</v>
      </c>
      <c r="F15" s="52">
        <v>12</v>
      </c>
      <c r="G15" s="50">
        <v>0</v>
      </c>
      <c r="H15" s="50">
        <v>0</v>
      </c>
      <c r="I15" s="50">
        <v>0</v>
      </c>
      <c r="J15" s="50">
        <v>0</v>
      </c>
      <c r="K15" s="50">
        <v>0</v>
      </c>
    </row>
    <row r="16" spans="1:11" s="12" customFormat="1" x14ac:dyDescent="0.25">
      <c r="A16" s="25">
        <f>'indikaattori- ja indeksiarvot '!N15*'indikaattori- ja indeksiarvot '!N$1</f>
        <v>0</v>
      </c>
      <c r="B16" s="25">
        <f>'indikaattori- ja indeksiarvot '!O15*'indikaattori- ja indeksiarvot '!O$1</f>
        <v>0</v>
      </c>
      <c r="C16" s="25">
        <f>'indikaattori- ja indeksiarvot '!P15*'indikaattori- ja indeksiarvot '!P$1</f>
        <v>0</v>
      </c>
      <c r="D16" s="25">
        <f>'indikaattori- ja indeksiarvot '!Q15*'indikaattori- ja indeksiarvot '!Q$1</f>
        <v>0</v>
      </c>
      <c r="E16" s="26">
        <f t="shared" si="0"/>
        <v>0</v>
      </c>
      <c r="F16" s="52">
        <v>13</v>
      </c>
      <c r="G16" s="50">
        <v>0</v>
      </c>
      <c r="H16" s="50">
        <v>0</v>
      </c>
      <c r="I16" s="50">
        <v>0</v>
      </c>
      <c r="J16" s="50">
        <v>0</v>
      </c>
      <c r="K16" s="50">
        <v>0</v>
      </c>
    </row>
    <row r="17" spans="1:11" s="12" customFormat="1" x14ac:dyDescent="0.25">
      <c r="A17" s="25">
        <f>'indikaattori- ja indeksiarvot '!N16*'indikaattori- ja indeksiarvot '!N$1</f>
        <v>0</v>
      </c>
      <c r="B17" s="25">
        <f>'indikaattori- ja indeksiarvot '!O16*'indikaattori- ja indeksiarvot '!O$1</f>
        <v>0</v>
      </c>
      <c r="C17" s="25">
        <f>'indikaattori- ja indeksiarvot '!P16*'indikaattori- ja indeksiarvot '!P$1</f>
        <v>0</v>
      </c>
      <c r="D17" s="25">
        <f>'indikaattori- ja indeksiarvot '!Q16*'indikaattori- ja indeksiarvot '!Q$1</f>
        <v>0</v>
      </c>
      <c r="E17" s="26">
        <f t="shared" si="0"/>
        <v>0</v>
      </c>
      <c r="F17" s="52">
        <v>14</v>
      </c>
      <c r="G17" s="50">
        <v>0</v>
      </c>
      <c r="H17" s="50">
        <v>0</v>
      </c>
      <c r="I17" s="50">
        <v>0</v>
      </c>
      <c r="J17" s="50">
        <v>0</v>
      </c>
      <c r="K17" s="50">
        <v>0</v>
      </c>
    </row>
    <row r="18" spans="1:11" s="12" customFormat="1" x14ac:dyDescent="0.25">
      <c r="A18" s="25">
        <f>'indikaattori- ja indeksiarvot '!N17*'indikaattori- ja indeksiarvot '!N$1</f>
        <v>0</v>
      </c>
      <c r="B18" s="25">
        <f>'indikaattori- ja indeksiarvot '!O17*'indikaattori- ja indeksiarvot '!O$1</f>
        <v>0</v>
      </c>
      <c r="C18" s="25">
        <f>'indikaattori- ja indeksiarvot '!P17*'indikaattori- ja indeksiarvot '!P$1</f>
        <v>0</v>
      </c>
      <c r="D18" s="25">
        <f>'indikaattori- ja indeksiarvot '!Q17*'indikaattori- ja indeksiarvot '!Q$1</f>
        <v>0</v>
      </c>
      <c r="E18" s="26">
        <f t="shared" si="0"/>
        <v>0</v>
      </c>
      <c r="F18" s="52">
        <v>15</v>
      </c>
      <c r="G18" s="50">
        <v>0</v>
      </c>
      <c r="H18" s="50">
        <v>0</v>
      </c>
      <c r="I18" s="50">
        <v>0</v>
      </c>
      <c r="J18" s="50">
        <v>0</v>
      </c>
      <c r="K18" s="50">
        <v>0</v>
      </c>
    </row>
    <row r="19" spans="1:11" s="12" customFormat="1" x14ac:dyDescent="0.25">
      <c r="A19" s="27"/>
      <c r="B19" s="27"/>
      <c r="C19" s="27"/>
      <c r="D19" s="27"/>
      <c r="E19" s="27"/>
      <c r="F19" s="13"/>
      <c r="G19" s="30"/>
      <c r="H19" s="30"/>
      <c r="I19" s="30"/>
      <c r="J19" s="30"/>
      <c r="K19" s="30"/>
    </row>
    <row r="20" spans="1:11" s="12" customFormat="1" x14ac:dyDescent="0.25">
      <c r="A20" s="27"/>
      <c r="B20" s="27"/>
      <c r="C20" s="27"/>
      <c r="D20" s="27"/>
      <c r="E20" s="27"/>
      <c r="F20" s="13"/>
      <c r="G20" s="30"/>
      <c r="H20" s="30"/>
      <c r="I20" s="30"/>
      <c r="J20" s="30"/>
      <c r="K20" s="30"/>
    </row>
    <row r="21" spans="1:11" s="12" customFormat="1" x14ac:dyDescent="0.25">
      <c r="A21" s="27"/>
      <c r="B21" s="27"/>
      <c r="C21" s="27"/>
      <c r="D21" s="27"/>
      <c r="E21" s="27"/>
      <c r="F21" s="13"/>
      <c r="G21" s="30"/>
      <c r="H21" s="30"/>
      <c r="I21" s="30"/>
      <c r="J21" s="30"/>
      <c r="K21" s="30"/>
    </row>
    <row r="22" spans="1:11" s="12" customFormat="1" x14ac:dyDescent="0.25">
      <c r="A22" s="27"/>
      <c r="B22" s="28"/>
      <c r="C22" s="28"/>
      <c r="D22" s="29"/>
      <c r="E22" s="30"/>
      <c r="F22" s="13"/>
      <c r="G22" s="30"/>
      <c r="H22" s="30"/>
      <c r="I22" s="30"/>
      <c r="J22" s="30"/>
      <c r="K22" s="30"/>
    </row>
    <row r="23" spans="1:11" s="12" customFormat="1" x14ac:dyDescent="0.25">
      <c r="A23" s="27"/>
      <c r="B23" s="30"/>
      <c r="C23" s="30"/>
      <c r="D23" s="30"/>
      <c r="E23" s="30"/>
      <c r="F23" s="13"/>
      <c r="G23" s="30"/>
      <c r="H23" s="30"/>
      <c r="I23" s="30"/>
      <c r="J23" s="30"/>
      <c r="K23" s="30"/>
    </row>
    <row r="24" spans="1:11" s="12" customFormat="1" x14ac:dyDescent="0.25">
      <c r="A24" s="27"/>
      <c r="B24" s="30"/>
      <c r="C24" s="30"/>
      <c r="D24" s="30"/>
      <c r="E24" s="30"/>
      <c r="F24" s="13"/>
      <c r="G24" s="30"/>
      <c r="H24" s="30"/>
      <c r="I24" s="30"/>
      <c r="J24" s="30"/>
      <c r="K24" s="30"/>
    </row>
    <row r="25" spans="1:11" s="10" customFormat="1" x14ac:dyDescent="0.25">
      <c r="A25" s="27"/>
      <c r="B25" s="30"/>
      <c r="C25" s="30"/>
      <c r="D25" s="30"/>
      <c r="E25" s="30"/>
      <c r="F25" s="12"/>
      <c r="G25" s="33"/>
      <c r="H25" s="33"/>
      <c r="I25" s="33"/>
      <c r="J25" s="33"/>
      <c r="K25" s="33"/>
    </row>
    <row r="26" spans="1:11" s="10" customFormat="1" x14ac:dyDescent="0.25">
      <c r="A26" s="27"/>
      <c r="B26" s="30"/>
      <c r="C26" s="30"/>
      <c r="D26" s="30"/>
      <c r="E26" s="30"/>
      <c r="F26" s="12"/>
      <c r="G26" s="33"/>
      <c r="H26" s="33"/>
      <c r="I26" s="33"/>
      <c r="J26" s="33"/>
      <c r="K26" s="33"/>
    </row>
    <row r="27" spans="1:11" x14ac:dyDescent="0.25">
      <c r="A27" s="27"/>
      <c r="B27" s="31"/>
      <c r="C27" s="31"/>
      <c r="D27" s="31"/>
      <c r="E27" s="31"/>
      <c r="F27" s="11"/>
    </row>
    <row r="28" spans="1:11" x14ac:dyDescent="0.25">
      <c r="A28" s="27"/>
      <c r="B28" s="31"/>
      <c r="C28" s="31"/>
      <c r="D28" s="31"/>
      <c r="E28" s="31"/>
      <c r="F28" s="11"/>
    </row>
    <row r="29" spans="1:11" x14ac:dyDescent="0.25">
      <c r="A29" s="27"/>
    </row>
    <row r="30" spans="1:11" x14ac:dyDescent="0.25">
      <c r="A30" s="27"/>
    </row>
    <row r="31" spans="1:11" x14ac:dyDescent="0.25">
      <c r="A31" s="27"/>
    </row>
    <row r="32" spans="1:11" x14ac:dyDescent="0.25">
      <c r="A32" s="27"/>
    </row>
    <row r="33" spans="1:4" x14ac:dyDescent="0.25">
      <c r="A33" s="27"/>
    </row>
    <row r="34" spans="1:4" x14ac:dyDescent="0.25">
      <c r="A34" s="27"/>
    </row>
    <row r="35" spans="1:4" x14ac:dyDescent="0.25">
      <c r="A35" s="27"/>
    </row>
    <row r="36" spans="1:4" x14ac:dyDescent="0.25">
      <c r="A36" s="27"/>
      <c r="B36" s="31"/>
      <c r="C36" s="31"/>
      <c r="D36" s="31"/>
    </row>
    <row r="37" spans="1:4" x14ac:dyDescent="0.25">
      <c r="A37" s="27"/>
      <c r="B37" s="31"/>
      <c r="C37" s="31"/>
      <c r="D37" s="31"/>
    </row>
    <row r="38" spans="1:4" x14ac:dyDescent="0.25">
      <c r="A38" s="27"/>
      <c r="B38" s="31"/>
      <c r="C38" s="31"/>
      <c r="D38" s="31"/>
    </row>
    <row r="39" spans="1:4" x14ac:dyDescent="0.25">
      <c r="A39" s="27"/>
      <c r="B39" s="31"/>
      <c r="C39" s="31"/>
      <c r="D39" s="31"/>
    </row>
    <row r="40" spans="1:4" x14ac:dyDescent="0.25">
      <c r="A40" s="27"/>
      <c r="B40" s="28"/>
      <c r="C40" s="28"/>
      <c r="D40" s="29"/>
    </row>
    <row r="41" spans="1:4" x14ac:dyDescent="0.25">
      <c r="A41" s="27"/>
      <c r="B41" s="31"/>
      <c r="C41" s="31"/>
      <c r="D41" s="31"/>
    </row>
    <row r="42" spans="1:4" x14ac:dyDescent="0.25">
      <c r="A42" s="27"/>
      <c r="B42" s="31"/>
      <c r="C42" s="31"/>
      <c r="D42" s="31"/>
    </row>
    <row r="43" spans="1:4" x14ac:dyDescent="0.25">
      <c r="A43" s="27"/>
      <c r="B43" s="31"/>
      <c r="C43" s="31"/>
      <c r="D43" s="31"/>
    </row>
    <row r="44" spans="1:4" x14ac:dyDescent="0.25">
      <c r="A44" s="27"/>
      <c r="B44" s="31"/>
      <c r="C44" s="31"/>
      <c r="D44" s="31"/>
    </row>
    <row r="45" spans="1:4" x14ac:dyDescent="0.25">
      <c r="A45" s="27"/>
      <c r="B45" s="31"/>
      <c r="C45" s="31"/>
      <c r="D45" s="31"/>
    </row>
    <row r="46" spans="1:4" x14ac:dyDescent="0.25">
      <c r="A46" s="27"/>
      <c r="B46" s="31"/>
      <c r="C46" s="31"/>
      <c r="D46" s="31"/>
    </row>
    <row r="47" spans="1:4" x14ac:dyDescent="0.25">
      <c r="A47" s="27"/>
      <c r="B47" s="31"/>
      <c r="C47" s="31"/>
      <c r="D47" s="31"/>
    </row>
    <row r="48" spans="1:4" x14ac:dyDescent="0.25">
      <c r="A48" s="27"/>
      <c r="B48" s="31"/>
      <c r="C48" s="31"/>
      <c r="D48" s="31"/>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C202C-C422-473F-A9C8-298E33D99989}">
  <dimension ref="A1:I62"/>
  <sheetViews>
    <sheetView zoomScale="80" zoomScaleNormal="80" workbookViewId="0"/>
  </sheetViews>
  <sheetFormatPr defaultRowHeight="15" x14ac:dyDescent="0.25"/>
  <cols>
    <col min="1" max="1" width="18.85546875" style="32" bestFit="1" customWidth="1"/>
    <col min="2" max="2" width="22.140625" style="32" bestFit="1" customWidth="1"/>
    <col min="3" max="3" width="23.140625" style="32" bestFit="1" customWidth="1"/>
    <col min="4" max="4" width="23.5703125" style="32" customWidth="1"/>
    <col min="5" max="5" width="14.85546875" style="38" customWidth="1"/>
    <col min="6" max="6" width="18" style="32" customWidth="1"/>
    <col min="7" max="7" width="16.42578125" style="32" customWidth="1"/>
    <col min="8" max="8" width="17.140625" style="32" customWidth="1"/>
    <col min="9" max="9" width="31.140625" style="32" customWidth="1"/>
  </cols>
  <sheetData>
    <row r="1" spans="1:9" x14ac:dyDescent="0.25">
      <c r="A1" s="53" t="s">
        <v>85</v>
      </c>
      <c r="B1"/>
      <c r="C1"/>
      <c r="D1"/>
      <c r="E1"/>
      <c r="F1"/>
      <c r="G1"/>
      <c r="H1"/>
      <c r="I1"/>
    </row>
    <row r="2" spans="1:9" x14ac:dyDescent="0.25">
      <c r="A2" s="1" t="s">
        <v>78</v>
      </c>
      <c r="B2" s="1"/>
      <c r="C2" s="1"/>
      <c r="D2" s="1"/>
      <c r="E2" s="1" t="s">
        <v>90</v>
      </c>
      <c r="F2"/>
      <c r="G2"/>
      <c r="H2"/>
      <c r="I2"/>
    </row>
    <row r="3" spans="1:9" s="12" customFormat="1" ht="45" x14ac:dyDescent="0.25">
      <c r="A3" s="15" t="s">
        <v>47</v>
      </c>
      <c r="B3" s="15" t="s">
        <v>61</v>
      </c>
      <c r="C3" s="15" t="s">
        <v>48</v>
      </c>
      <c r="D3" s="15" t="s">
        <v>80</v>
      </c>
      <c r="E3" s="52" t="s">
        <v>79</v>
      </c>
      <c r="F3" s="52" t="s">
        <v>47</v>
      </c>
      <c r="G3" s="52" t="s">
        <v>61</v>
      </c>
      <c r="H3" s="52" t="s">
        <v>48</v>
      </c>
      <c r="I3" s="52" t="s">
        <v>80</v>
      </c>
    </row>
    <row r="4" spans="1:9" s="12" customFormat="1" x14ac:dyDescent="0.25">
      <c r="A4" s="25">
        <f>'indikaattori- ja indeksiarvot '!R3*'indikaattori- ja indeksiarvot '!R$1</f>
        <v>0</v>
      </c>
      <c r="B4" s="25">
        <f>'indikaattori- ja indeksiarvot '!S3*'indikaattori- ja indeksiarvot '!S$1</f>
        <v>0</v>
      </c>
      <c r="C4" s="25">
        <f>'indikaattori- ja indeksiarvot '!T3*'indikaattori- ja indeksiarvot '!T$1</f>
        <v>0</v>
      </c>
      <c r="D4" s="26">
        <f t="shared" ref="D4:D18" si="0">SUM(A4:C4)</f>
        <v>0</v>
      </c>
      <c r="E4" s="54">
        <v>1</v>
      </c>
      <c r="F4" s="50" cm="1">
        <f t="array" ref="F4:I18">_xlfn._xlws.SORT(A4:D18,4,-1)</f>
        <v>0</v>
      </c>
      <c r="G4" s="50">
        <v>0</v>
      </c>
      <c r="H4" s="50">
        <v>0</v>
      </c>
      <c r="I4" s="50">
        <v>0</v>
      </c>
    </row>
    <row r="5" spans="1:9" s="12" customFormat="1" x14ac:dyDescent="0.25">
      <c r="A5" s="25">
        <f>'indikaattori- ja indeksiarvot '!R4*'indikaattori- ja indeksiarvot '!R$1</f>
        <v>0</v>
      </c>
      <c r="B5" s="25">
        <f>'indikaattori- ja indeksiarvot '!S4*'indikaattori- ja indeksiarvot '!S$1</f>
        <v>0</v>
      </c>
      <c r="C5" s="25">
        <f>'indikaattori- ja indeksiarvot '!T4*'indikaattori- ja indeksiarvot '!T$1</f>
        <v>0</v>
      </c>
      <c r="D5" s="26">
        <f t="shared" si="0"/>
        <v>0</v>
      </c>
      <c r="E5" s="54">
        <v>2</v>
      </c>
      <c r="F5" s="50">
        <v>0</v>
      </c>
      <c r="G5" s="50">
        <v>0</v>
      </c>
      <c r="H5" s="50">
        <v>0</v>
      </c>
      <c r="I5" s="50">
        <v>0</v>
      </c>
    </row>
    <row r="6" spans="1:9" s="12" customFormat="1" x14ac:dyDescent="0.25">
      <c r="A6" s="25">
        <f>'indikaattori- ja indeksiarvot '!R5*'indikaattori- ja indeksiarvot '!R$1</f>
        <v>0</v>
      </c>
      <c r="B6" s="25">
        <f>'indikaattori- ja indeksiarvot '!S5*'indikaattori- ja indeksiarvot '!S$1</f>
        <v>0</v>
      </c>
      <c r="C6" s="25">
        <f>'indikaattori- ja indeksiarvot '!T5*'indikaattori- ja indeksiarvot '!T$1</f>
        <v>0</v>
      </c>
      <c r="D6" s="26">
        <f t="shared" si="0"/>
        <v>0</v>
      </c>
      <c r="E6" s="54">
        <v>3</v>
      </c>
      <c r="F6" s="50">
        <v>0</v>
      </c>
      <c r="G6" s="50">
        <v>0</v>
      </c>
      <c r="H6" s="50">
        <v>0</v>
      </c>
      <c r="I6" s="50">
        <v>0</v>
      </c>
    </row>
    <row r="7" spans="1:9" s="12" customFormat="1" x14ac:dyDescent="0.25">
      <c r="A7" s="25">
        <f>'indikaattori- ja indeksiarvot '!R6*'indikaattori- ja indeksiarvot '!R$1</f>
        <v>0</v>
      </c>
      <c r="B7" s="25">
        <f>'indikaattori- ja indeksiarvot '!S6*'indikaattori- ja indeksiarvot '!S$1</f>
        <v>0</v>
      </c>
      <c r="C7" s="25">
        <f>'indikaattori- ja indeksiarvot '!T6*'indikaattori- ja indeksiarvot '!T$1</f>
        <v>0</v>
      </c>
      <c r="D7" s="26">
        <f t="shared" si="0"/>
        <v>0</v>
      </c>
      <c r="E7" s="54">
        <v>4</v>
      </c>
      <c r="F7" s="50">
        <v>0</v>
      </c>
      <c r="G7" s="50">
        <v>0</v>
      </c>
      <c r="H7" s="50">
        <v>0</v>
      </c>
      <c r="I7" s="50">
        <v>0</v>
      </c>
    </row>
    <row r="8" spans="1:9" s="12" customFormat="1" x14ac:dyDescent="0.25">
      <c r="A8" s="25">
        <f>'indikaattori- ja indeksiarvot '!R7*'indikaattori- ja indeksiarvot '!R$1</f>
        <v>0</v>
      </c>
      <c r="B8" s="25">
        <f>'indikaattori- ja indeksiarvot '!S7*'indikaattori- ja indeksiarvot '!S$1</f>
        <v>0</v>
      </c>
      <c r="C8" s="25">
        <f>'indikaattori- ja indeksiarvot '!T7*'indikaattori- ja indeksiarvot '!T$1</f>
        <v>0</v>
      </c>
      <c r="D8" s="26">
        <f t="shared" si="0"/>
        <v>0</v>
      </c>
      <c r="E8" s="54">
        <v>5</v>
      </c>
      <c r="F8" s="50">
        <v>0</v>
      </c>
      <c r="G8" s="50">
        <v>0</v>
      </c>
      <c r="H8" s="50">
        <v>0</v>
      </c>
      <c r="I8" s="50">
        <v>0</v>
      </c>
    </row>
    <row r="9" spans="1:9" s="12" customFormat="1" x14ac:dyDescent="0.25">
      <c r="A9" s="25">
        <f>'indikaattori- ja indeksiarvot '!R8*'indikaattori- ja indeksiarvot '!R$1</f>
        <v>0</v>
      </c>
      <c r="B9" s="25">
        <f>'indikaattori- ja indeksiarvot '!S8*'indikaattori- ja indeksiarvot '!S$1</f>
        <v>0</v>
      </c>
      <c r="C9" s="25">
        <f>'indikaattori- ja indeksiarvot '!T8*'indikaattori- ja indeksiarvot '!T$1</f>
        <v>0</v>
      </c>
      <c r="D9" s="26">
        <f t="shared" si="0"/>
        <v>0</v>
      </c>
      <c r="E9" s="54">
        <v>6</v>
      </c>
      <c r="F9" s="50">
        <v>0</v>
      </c>
      <c r="G9" s="50">
        <v>0</v>
      </c>
      <c r="H9" s="50">
        <v>0</v>
      </c>
      <c r="I9" s="50">
        <v>0</v>
      </c>
    </row>
    <row r="10" spans="1:9" s="12" customFormat="1" x14ac:dyDescent="0.25">
      <c r="A10" s="25">
        <f>'indikaattori- ja indeksiarvot '!R9*'indikaattori- ja indeksiarvot '!R$1</f>
        <v>0</v>
      </c>
      <c r="B10" s="25">
        <f>'indikaattori- ja indeksiarvot '!S9*'indikaattori- ja indeksiarvot '!S$1</f>
        <v>0</v>
      </c>
      <c r="C10" s="25">
        <f>'indikaattori- ja indeksiarvot '!T9*'indikaattori- ja indeksiarvot '!T$1</f>
        <v>0</v>
      </c>
      <c r="D10" s="26">
        <f t="shared" si="0"/>
        <v>0</v>
      </c>
      <c r="E10" s="54">
        <v>7</v>
      </c>
      <c r="F10" s="50">
        <v>0</v>
      </c>
      <c r="G10" s="50">
        <v>0</v>
      </c>
      <c r="H10" s="50">
        <v>0</v>
      </c>
      <c r="I10" s="50">
        <v>0</v>
      </c>
    </row>
    <row r="11" spans="1:9" s="12" customFormat="1" x14ac:dyDescent="0.25">
      <c r="A11" s="25">
        <f>'indikaattori- ja indeksiarvot '!R10*'indikaattori- ja indeksiarvot '!R$1</f>
        <v>0</v>
      </c>
      <c r="B11" s="25">
        <f>'indikaattori- ja indeksiarvot '!S10*'indikaattori- ja indeksiarvot '!S$1</f>
        <v>0</v>
      </c>
      <c r="C11" s="25">
        <f>'indikaattori- ja indeksiarvot '!T10*'indikaattori- ja indeksiarvot '!T$1</f>
        <v>0</v>
      </c>
      <c r="D11" s="26">
        <f t="shared" si="0"/>
        <v>0</v>
      </c>
      <c r="E11" s="54">
        <v>8</v>
      </c>
      <c r="F11" s="50">
        <v>0</v>
      </c>
      <c r="G11" s="50">
        <v>0</v>
      </c>
      <c r="H11" s="50">
        <v>0</v>
      </c>
      <c r="I11" s="50">
        <v>0</v>
      </c>
    </row>
    <row r="12" spans="1:9" s="12" customFormat="1" x14ac:dyDescent="0.25">
      <c r="A12" s="25">
        <f>'indikaattori- ja indeksiarvot '!R11*'indikaattori- ja indeksiarvot '!R$1</f>
        <v>0</v>
      </c>
      <c r="B12" s="25">
        <f>'indikaattori- ja indeksiarvot '!S11*'indikaattori- ja indeksiarvot '!S$1</f>
        <v>0</v>
      </c>
      <c r="C12" s="25">
        <f>'indikaattori- ja indeksiarvot '!T11*'indikaattori- ja indeksiarvot '!T$1</f>
        <v>0</v>
      </c>
      <c r="D12" s="26">
        <f t="shared" si="0"/>
        <v>0</v>
      </c>
      <c r="E12" s="54">
        <v>9</v>
      </c>
      <c r="F12" s="50">
        <v>0</v>
      </c>
      <c r="G12" s="50">
        <v>0</v>
      </c>
      <c r="H12" s="50">
        <v>0</v>
      </c>
      <c r="I12" s="50">
        <v>0</v>
      </c>
    </row>
    <row r="13" spans="1:9" s="12" customFormat="1" x14ac:dyDescent="0.25">
      <c r="A13" s="25">
        <f>'indikaattori- ja indeksiarvot '!R12*'indikaattori- ja indeksiarvot '!R$1</f>
        <v>0</v>
      </c>
      <c r="B13" s="25">
        <f>'indikaattori- ja indeksiarvot '!S12*'indikaattori- ja indeksiarvot '!S$1</f>
        <v>0</v>
      </c>
      <c r="C13" s="25">
        <f>'indikaattori- ja indeksiarvot '!T12*'indikaattori- ja indeksiarvot '!T$1</f>
        <v>0</v>
      </c>
      <c r="D13" s="26">
        <f t="shared" si="0"/>
        <v>0</v>
      </c>
      <c r="E13" s="54">
        <v>10</v>
      </c>
      <c r="F13" s="50">
        <v>0</v>
      </c>
      <c r="G13" s="50">
        <v>0</v>
      </c>
      <c r="H13" s="50">
        <v>0</v>
      </c>
      <c r="I13" s="50">
        <v>0</v>
      </c>
    </row>
    <row r="14" spans="1:9" s="12" customFormat="1" x14ac:dyDescent="0.25">
      <c r="A14" s="25">
        <f>'indikaattori- ja indeksiarvot '!R13*'indikaattori- ja indeksiarvot '!R$1</f>
        <v>0</v>
      </c>
      <c r="B14" s="25">
        <f>'indikaattori- ja indeksiarvot '!S13*'indikaattori- ja indeksiarvot '!S$1</f>
        <v>0</v>
      </c>
      <c r="C14" s="25">
        <f>'indikaattori- ja indeksiarvot '!T13*'indikaattori- ja indeksiarvot '!T$1</f>
        <v>0</v>
      </c>
      <c r="D14" s="26">
        <f t="shared" si="0"/>
        <v>0</v>
      </c>
      <c r="E14" s="54">
        <v>11</v>
      </c>
      <c r="F14" s="50">
        <v>0</v>
      </c>
      <c r="G14" s="50">
        <v>0</v>
      </c>
      <c r="H14" s="50">
        <v>0</v>
      </c>
      <c r="I14" s="50">
        <v>0</v>
      </c>
    </row>
    <row r="15" spans="1:9" s="12" customFormat="1" x14ac:dyDescent="0.25">
      <c r="A15" s="25">
        <f>'indikaattori- ja indeksiarvot '!R14*'indikaattori- ja indeksiarvot '!R$1</f>
        <v>0</v>
      </c>
      <c r="B15" s="25">
        <f>'indikaattori- ja indeksiarvot '!S14*'indikaattori- ja indeksiarvot '!S$1</f>
        <v>0</v>
      </c>
      <c r="C15" s="25">
        <f>'indikaattori- ja indeksiarvot '!T14*'indikaattori- ja indeksiarvot '!T$1</f>
        <v>0</v>
      </c>
      <c r="D15" s="26">
        <f t="shared" si="0"/>
        <v>0</v>
      </c>
      <c r="E15" s="54">
        <v>12</v>
      </c>
      <c r="F15" s="50">
        <v>0</v>
      </c>
      <c r="G15" s="50">
        <v>0</v>
      </c>
      <c r="H15" s="50">
        <v>0</v>
      </c>
      <c r="I15" s="50">
        <v>0</v>
      </c>
    </row>
    <row r="16" spans="1:9" s="12" customFormat="1" x14ac:dyDescent="0.25">
      <c r="A16" s="25">
        <f>'indikaattori- ja indeksiarvot '!R15*'indikaattori- ja indeksiarvot '!R$1</f>
        <v>0</v>
      </c>
      <c r="B16" s="25">
        <f>'indikaattori- ja indeksiarvot '!S15*'indikaattori- ja indeksiarvot '!S$1</f>
        <v>0</v>
      </c>
      <c r="C16" s="25">
        <f>'indikaattori- ja indeksiarvot '!T15*'indikaattori- ja indeksiarvot '!T$1</f>
        <v>0</v>
      </c>
      <c r="D16" s="26">
        <f t="shared" si="0"/>
        <v>0</v>
      </c>
      <c r="E16" s="54">
        <v>13</v>
      </c>
      <c r="F16" s="50">
        <v>0</v>
      </c>
      <c r="G16" s="50">
        <v>0</v>
      </c>
      <c r="H16" s="50">
        <v>0</v>
      </c>
      <c r="I16" s="50">
        <v>0</v>
      </c>
    </row>
    <row r="17" spans="1:9" s="12" customFormat="1" x14ac:dyDescent="0.25">
      <c r="A17" s="25">
        <f>'indikaattori- ja indeksiarvot '!R16*'indikaattori- ja indeksiarvot '!R$1</f>
        <v>0</v>
      </c>
      <c r="B17" s="25">
        <f>'indikaattori- ja indeksiarvot '!S16*'indikaattori- ja indeksiarvot '!S$1</f>
        <v>0</v>
      </c>
      <c r="C17" s="25">
        <f>'indikaattori- ja indeksiarvot '!T16*'indikaattori- ja indeksiarvot '!T$1</f>
        <v>0</v>
      </c>
      <c r="D17" s="26">
        <f t="shared" si="0"/>
        <v>0</v>
      </c>
      <c r="E17" s="54">
        <v>14</v>
      </c>
      <c r="F17" s="50">
        <v>0</v>
      </c>
      <c r="G17" s="50">
        <v>0</v>
      </c>
      <c r="H17" s="50">
        <v>0</v>
      </c>
      <c r="I17" s="50">
        <v>0</v>
      </c>
    </row>
    <row r="18" spans="1:9" s="12" customFormat="1" x14ac:dyDescent="0.25">
      <c r="A18" s="25">
        <f>'indikaattori- ja indeksiarvot '!R17*'indikaattori- ja indeksiarvot '!R$1</f>
        <v>0</v>
      </c>
      <c r="B18" s="25">
        <f>'indikaattori- ja indeksiarvot '!S17*'indikaattori- ja indeksiarvot '!S$1</f>
        <v>0</v>
      </c>
      <c r="C18" s="25">
        <f>'indikaattori- ja indeksiarvot '!T17*'indikaattori- ja indeksiarvot '!T$1</f>
        <v>0</v>
      </c>
      <c r="D18" s="26">
        <f t="shared" si="0"/>
        <v>0</v>
      </c>
      <c r="E18" s="54">
        <v>15</v>
      </c>
      <c r="F18" s="50">
        <v>0</v>
      </c>
      <c r="G18" s="50">
        <v>0</v>
      </c>
      <c r="H18" s="50">
        <v>0</v>
      </c>
      <c r="I18" s="50">
        <v>0</v>
      </c>
    </row>
    <row r="19" spans="1:9" s="12" customFormat="1" x14ac:dyDescent="0.25">
      <c r="A19" s="30"/>
      <c r="B19" s="30"/>
      <c r="C19" s="30"/>
      <c r="D19" s="30"/>
      <c r="E19" s="35"/>
      <c r="F19" s="30"/>
      <c r="G19" s="30"/>
      <c r="H19" s="30"/>
      <c r="I19" s="30"/>
    </row>
    <row r="20" spans="1:9" s="12" customFormat="1" x14ac:dyDescent="0.25">
      <c r="A20" s="30"/>
      <c r="B20" s="30"/>
      <c r="C20" s="30"/>
      <c r="D20" s="30"/>
      <c r="E20" s="35"/>
      <c r="F20" s="30"/>
      <c r="G20" s="30"/>
      <c r="H20" s="30"/>
      <c r="I20" s="30"/>
    </row>
    <row r="21" spans="1:9" s="12" customFormat="1" x14ac:dyDescent="0.25">
      <c r="A21" s="30"/>
      <c r="B21" s="30"/>
      <c r="C21" s="30"/>
      <c r="D21" s="30"/>
      <c r="E21" s="35"/>
      <c r="F21" s="30"/>
      <c r="G21" s="30"/>
      <c r="H21" s="30"/>
      <c r="I21" s="30"/>
    </row>
    <row r="22" spans="1:9" s="12" customFormat="1" x14ac:dyDescent="0.25">
      <c r="A22" s="28"/>
      <c r="B22" s="28"/>
      <c r="C22" s="28"/>
      <c r="D22" s="30"/>
      <c r="E22" s="35"/>
      <c r="F22" s="30"/>
      <c r="G22" s="30"/>
      <c r="H22" s="30"/>
      <c r="I22" s="30"/>
    </row>
    <row r="23" spans="1:9" s="12" customFormat="1" x14ac:dyDescent="0.25">
      <c r="A23" s="30"/>
      <c r="B23" s="30"/>
      <c r="C23" s="30"/>
      <c r="D23" s="30"/>
      <c r="E23" s="35"/>
      <c r="F23" s="30"/>
      <c r="G23" s="30"/>
      <c r="H23" s="30"/>
      <c r="I23" s="30"/>
    </row>
    <row r="24" spans="1:9" s="12" customFormat="1" x14ac:dyDescent="0.25">
      <c r="A24" s="30"/>
      <c r="B24" s="30"/>
      <c r="C24" s="30"/>
      <c r="D24" s="30"/>
      <c r="E24" s="35"/>
      <c r="F24" s="30"/>
      <c r="G24" s="30"/>
      <c r="H24" s="30"/>
      <c r="I24" s="30"/>
    </row>
    <row r="25" spans="1:9" s="10" customFormat="1" x14ac:dyDescent="0.25">
      <c r="A25" s="34"/>
      <c r="B25" s="30"/>
      <c r="C25" s="30"/>
      <c r="D25" s="30"/>
      <c r="E25" s="36"/>
      <c r="F25" s="33"/>
      <c r="G25" s="33"/>
      <c r="H25" s="33"/>
      <c r="I25" s="33"/>
    </row>
    <row r="26" spans="1:9" s="10" customFormat="1" x14ac:dyDescent="0.25">
      <c r="A26" s="34"/>
      <c r="B26" s="30"/>
      <c r="C26" s="30"/>
      <c r="D26" s="30"/>
      <c r="E26" s="36"/>
      <c r="F26" s="33"/>
      <c r="G26" s="33"/>
      <c r="H26" s="33"/>
      <c r="I26" s="33"/>
    </row>
    <row r="27" spans="1:9" x14ac:dyDescent="0.25">
      <c r="A27" s="30"/>
      <c r="B27" s="30"/>
      <c r="C27" s="30"/>
      <c r="D27" s="31"/>
      <c r="E27" s="37"/>
    </row>
    <row r="28" spans="1:9" x14ac:dyDescent="0.25">
      <c r="A28" s="30"/>
      <c r="B28" s="30"/>
      <c r="C28" s="30"/>
      <c r="D28" s="31"/>
      <c r="E28" s="37"/>
    </row>
    <row r="29" spans="1:9" x14ac:dyDescent="0.25">
      <c r="A29" s="30"/>
      <c r="B29" s="30"/>
      <c r="C29" s="30"/>
    </row>
    <row r="30" spans="1:9" x14ac:dyDescent="0.25">
      <c r="A30" s="30"/>
      <c r="B30" s="30"/>
      <c r="C30" s="30"/>
    </row>
    <row r="31" spans="1:9" x14ac:dyDescent="0.25">
      <c r="A31" s="30"/>
      <c r="B31" s="30"/>
      <c r="C31" s="30"/>
    </row>
    <row r="32" spans="1:9" x14ac:dyDescent="0.25">
      <c r="A32" s="30"/>
      <c r="B32" s="30"/>
      <c r="C32" s="30"/>
    </row>
    <row r="33" spans="1:3" x14ac:dyDescent="0.25">
      <c r="A33" s="30"/>
      <c r="B33" s="30"/>
      <c r="C33" s="30"/>
    </row>
    <row r="34" spans="1:3" x14ac:dyDescent="0.25">
      <c r="A34" s="30"/>
      <c r="B34" s="30"/>
      <c r="C34" s="30"/>
    </row>
    <row r="35" spans="1:3" x14ac:dyDescent="0.25">
      <c r="A35" s="30"/>
      <c r="B35" s="30"/>
      <c r="C35" s="30"/>
    </row>
    <row r="36" spans="1:3" x14ac:dyDescent="0.25">
      <c r="A36" s="30"/>
      <c r="B36" s="30"/>
      <c r="C36" s="30"/>
    </row>
    <row r="37" spans="1:3" x14ac:dyDescent="0.25">
      <c r="A37" s="30"/>
      <c r="B37" s="30"/>
      <c r="C37" s="30"/>
    </row>
    <row r="38" spans="1:3" x14ac:dyDescent="0.25">
      <c r="A38" s="30"/>
      <c r="B38" s="30"/>
      <c r="C38" s="30"/>
    </row>
    <row r="39" spans="1:3" x14ac:dyDescent="0.25">
      <c r="A39" s="30"/>
      <c r="B39" s="30"/>
      <c r="C39" s="30"/>
    </row>
    <row r="40" spans="1:3" x14ac:dyDescent="0.25">
      <c r="A40" s="28"/>
      <c r="B40" s="28"/>
      <c r="C40" s="28"/>
    </row>
    <row r="41" spans="1:3" x14ac:dyDescent="0.25">
      <c r="A41" s="30"/>
      <c r="B41" s="30"/>
      <c r="C41" s="30"/>
    </row>
    <row r="42" spans="1:3" x14ac:dyDescent="0.25">
      <c r="A42" s="30"/>
      <c r="B42" s="30"/>
      <c r="C42" s="30"/>
    </row>
    <row r="43" spans="1:3" x14ac:dyDescent="0.25">
      <c r="A43" s="30"/>
      <c r="B43" s="30"/>
      <c r="C43" s="30"/>
    </row>
    <row r="44" spans="1:3" x14ac:dyDescent="0.25">
      <c r="A44" s="30"/>
      <c r="B44" s="30"/>
      <c r="C44" s="30"/>
    </row>
    <row r="45" spans="1:3" x14ac:dyDescent="0.25">
      <c r="A45" s="30"/>
      <c r="B45" s="30"/>
      <c r="C45" s="30"/>
    </row>
    <row r="46" spans="1:3" x14ac:dyDescent="0.25">
      <c r="A46" s="30"/>
      <c r="B46" s="30"/>
      <c r="C46" s="30"/>
    </row>
    <row r="47" spans="1:3" x14ac:dyDescent="0.25">
      <c r="A47" s="30"/>
      <c r="B47" s="30"/>
      <c r="C47" s="30"/>
    </row>
    <row r="48" spans="1:3" x14ac:dyDescent="0.25">
      <c r="A48" s="30"/>
      <c r="B48" s="30"/>
      <c r="C48" s="30"/>
    </row>
    <row r="49" spans="1:3" x14ac:dyDescent="0.25">
      <c r="A49" s="30"/>
      <c r="B49" s="30"/>
      <c r="C49" s="30"/>
    </row>
    <row r="50" spans="1:3" x14ac:dyDescent="0.25">
      <c r="A50" s="30"/>
      <c r="B50" s="30"/>
      <c r="C50" s="30"/>
    </row>
    <row r="51" spans="1:3" x14ac:dyDescent="0.25">
      <c r="A51" s="30"/>
      <c r="B51" s="30"/>
      <c r="C51" s="30"/>
    </row>
    <row r="52" spans="1:3" x14ac:dyDescent="0.25">
      <c r="A52" s="30"/>
      <c r="B52" s="30"/>
      <c r="C52" s="30"/>
    </row>
    <row r="53" spans="1:3" x14ac:dyDescent="0.25">
      <c r="A53" s="30"/>
      <c r="B53" s="30"/>
      <c r="C53" s="30"/>
    </row>
    <row r="54" spans="1:3" x14ac:dyDescent="0.25">
      <c r="A54" s="30"/>
      <c r="B54" s="30"/>
      <c r="C54" s="30"/>
    </row>
    <row r="55" spans="1:3" x14ac:dyDescent="0.25">
      <c r="A55" s="30"/>
      <c r="B55" s="30"/>
      <c r="C55" s="30"/>
    </row>
    <row r="56" spans="1:3" x14ac:dyDescent="0.25">
      <c r="A56" s="30"/>
      <c r="B56" s="30"/>
      <c r="C56" s="30"/>
    </row>
    <row r="57" spans="1:3" x14ac:dyDescent="0.25">
      <c r="A57" s="30"/>
      <c r="B57" s="30"/>
      <c r="C57" s="30"/>
    </row>
    <row r="58" spans="1:3" x14ac:dyDescent="0.25">
      <c r="A58" s="30"/>
      <c r="B58" s="30"/>
      <c r="C58" s="30"/>
    </row>
    <row r="59" spans="1:3" x14ac:dyDescent="0.25">
      <c r="A59" s="30"/>
      <c r="B59" s="30"/>
      <c r="C59" s="30"/>
    </row>
    <row r="60" spans="1:3" x14ac:dyDescent="0.25">
      <c r="A60" s="30"/>
      <c r="B60" s="30"/>
      <c r="C60" s="30"/>
    </row>
    <row r="61" spans="1:3" x14ac:dyDescent="0.25">
      <c r="A61" s="30"/>
      <c r="B61" s="30"/>
      <c r="C61" s="30"/>
    </row>
    <row r="62" spans="1:3" x14ac:dyDescent="0.25">
      <c r="A62" s="28"/>
      <c r="B62" s="28"/>
      <c r="C62" s="28"/>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AD854-6087-45E6-9C52-76ED1677037A}">
  <dimension ref="A1:I62"/>
  <sheetViews>
    <sheetView zoomScale="80" zoomScaleNormal="80" workbookViewId="0">
      <selection activeCell="I14" sqref="I14"/>
    </sheetView>
  </sheetViews>
  <sheetFormatPr defaultRowHeight="15" x14ac:dyDescent="0.25"/>
  <cols>
    <col min="1" max="1" width="18.85546875" style="32" bestFit="1" customWidth="1"/>
    <col min="2" max="2" width="22.140625" style="32" bestFit="1" customWidth="1"/>
    <col min="3" max="3" width="23.140625" style="32" bestFit="1" customWidth="1"/>
    <col min="4" max="4" width="23.5703125" style="32" customWidth="1"/>
    <col min="5" max="5" width="14.85546875" style="38" customWidth="1"/>
    <col min="6" max="6" width="18" style="32" customWidth="1"/>
    <col min="7" max="7" width="16.42578125" style="32" customWidth="1"/>
    <col min="8" max="8" width="17.140625" style="32" customWidth="1"/>
    <col min="9" max="9" width="31.140625" style="32" customWidth="1"/>
  </cols>
  <sheetData>
    <row r="1" spans="1:9" x14ac:dyDescent="0.25">
      <c r="A1" s="53" t="s">
        <v>85</v>
      </c>
      <c r="B1"/>
      <c r="C1"/>
      <c r="D1"/>
      <c r="E1"/>
      <c r="F1"/>
      <c r="G1"/>
      <c r="H1"/>
      <c r="I1"/>
    </row>
    <row r="2" spans="1:9" x14ac:dyDescent="0.25">
      <c r="A2" s="1" t="s">
        <v>78</v>
      </c>
      <c r="B2" s="1"/>
      <c r="C2" s="1"/>
      <c r="D2" s="1"/>
      <c r="E2" s="1" t="s">
        <v>90</v>
      </c>
      <c r="F2"/>
      <c r="G2"/>
      <c r="H2"/>
      <c r="I2"/>
    </row>
    <row r="3" spans="1:9" s="12" customFormat="1" ht="45" x14ac:dyDescent="0.25">
      <c r="A3" s="15" t="s">
        <v>81</v>
      </c>
      <c r="B3" s="15" t="s">
        <v>82</v>
      </c>
      <c r="C3" s="15" t="s">
        <v>83</v>
      </c>
      <c r="D3" s="15" t="s">
        <v>8</v>
      </c>
      <c r="E3" s="52" t="s">
        <v>79</v>
      </c>
      <c r="F3" s="52" t="s">
        <v>81</v>
      </c>
      <c r="G3" s="52" t="s">
        <v>82</v>
      </c>
      <c r="H3" s="52" t="s">
        <v>83</v>
      </c>
      <c r="I3" s="52" t="s">
        <v>8</v>
      </c>
    </row>
    <row r="4" spans="1:9" s="12" customFormat="1" x14ac:dyDescent="0.25">
      <c r="A4" s="25">
        <f>'indikaattori- ja indeksiarvot '!U3*'indikaattori- ja indeksiarvot '!U$1</f>
        <v>0</v>
      </c>
      <c r="B4" s="25">
        <f>'indikaattori- ja indeksiarvot '!V3*'indikaattori- ja indeksiarvot '!V$1</f>
        <v>0</v>
      </c>
      <c r="C4" s="25">
        <f>'indikaattori- ja indeksiarvot '!W3*'indikaattori- ja indeksiarvot '!W$1</f>
        <v>0</v>
      </c>
      <c r="D4" s="26">
        <f t="shared" ref="D4:D18" si="0">SUM(A4:C4)</f>
        <v>0</v>
      </c>
      <c r="E4" s="54">
        <v>1</v>
      </c>
      <c r="F4" s="50" cm="1">
        <f t="array" ref="F4:I18">_xlfn._xlws.SORT(A4:D18,4,-1)</f>
        <v>0</v>
      </c>
      <c r="G4" s="50">
        <v>0</v>
      </c>
      <c r="H4" s="50">
        <v>0</v>
      </c>
      <c r="I4" s="50">
        <v>0</v>
      </c>
    </row>
    <row r="5" spans="1:9" s="12" customFormat="1" x14ac:dyDescent="0.25">
      <c r="A5" s="25">
        <f>'indikaattori- ja indeksiarvot '!U4*'indikaattori- ja indeksiarvot '!U$1</f>
        <v>0</v>
      </c>
      <c r="B5" s="25">
        <f>'indikaattori- ja indeksiarvot '!V4*'indikaattori- ja indeksiarvot '!V$1</f>
        <v>0</v>
      </c>
      <c r="C5" s="25">
        <f>'indikaattori- ja indeksiarvot '!W4*'indikaattori- ja indeksiarvot '!W$1</f>
        <v>0</v>
      </c>
      <c r="D5" s="26">
        <f t="shared" si="0"/>
        <v>0</v>
      </c>
      <c r="E5" s="54">
        <v>2</v>
      </c>
      <c r="F5" s="50">
        <v>0</v>
      </c>
      <c r="G5" s="50">
        <v>0</v>
      </c>
      <c r="H5" s="50">
        <v>0</v>
      </c>
      <c r="I5" s="50">
        <v>0</v>
      </c>
    </row>
    <row r="6" spans="1:9" s="12" customFormat="1" x14ac:dyDescent="0.25">
      <c r="A6" s="25">
        <f>'indikaattori- ja indeksiarvot '!U5*'indikaattori- ja indeksiarvot '!U$1</f>
        <v>0</v>
      </c>
      <c r="B6" s="25">
        <f>'indikaattori- ja indeksiarvot '!V5*'indikaattori- ja indeksiarvot '!V$1</f>
        <v>0</v>
      </c>
      <c r="C6" s="25">
        <f>'indikaattori- ja indeksiarvot '!W5*'indikaattori- ja indeksiarvot '!W$1</f>
        <v>0</v>
      </c>
      <c r="D6" s="26">
        <f t="shared" si="0"/>
        <v>0</v>
      </c>
      <c r="E6" s="54">
        <v>3</v>
      </c>
      <c r="F6" s="50">
        <v>0</v>
      </c>
      <c r="G6" s="50">
        <v>0</v>
      </c>
      <c r="H6" s="50">
        <v>0</v>
      </c>
      <c r="I6" s="50">
        <v>0</v>
      </c>
    </row>
    <row r="7" spans="1:9" s="12" customFormat="1" x14ac:dyDescent="0.25">
      <c r="A7" s="25">
        <f>'indikaattori- ja indeksiarvot '!U6*'indikaattori- ja indeksiarvot '!U$1</f>
        <v>0</v>
      </c>
      <c r="B7" s="25">
        <f>'indikaattori- ja indeksiarvot '!V6*'indikaattori- ja indeksiarvot '!V$1</f>
        <v>0</v>
      </c>
      <c r="C7" s="25">
        <f>'indikaattori- ja indeksiarvot '!W6*'indikaattori- ja indeksiarvot '!W$1</f>
        <v>0</v>
      </c>
      <c r="D7" s="26">
        <f t="shared" si="0"/>
        <v>0</v>
      </c>
      <c r="E7" s="54">
        <v>4</v>
      </c>
      <c r="F7" s="50">
        <v>0</v>
      </c>
      <c r="G7" s="50">
        <v>0</v>
      </c>
      <c r="H7" s="50">
        <v>0</v>
      </c>
      <c r="I7" s="50">
        <v>0</v>
      </c>
    </row>
    <row r="8" spans="1:9" s="12" customFormat="1" x14ac:dyDescent="0.25">
      <c r="A8" s="25">
        <f>'indikaattori- ja indeksiarvot '!U7*'indikaattori- ja indeksiarvot '!U$1</f>
        <v>0</v>
      </c>
      <c r="B8" s="25">
        <f>'indikaattori- ja indeksiarvot '!V7*'indikaattori- ja indeksiarvot '!V$1</f>
        <v>0</v>
      </c>
      <c r="C8" s="25">
        <f>'indikaattori- ja indeksiarvot '!W7*'indikaattori- ja indeksiarvot '!W$1</f>
        <v>0</v>
      </c>
      <c r="D8" s="26">
        <f t="shared" si="0"/>
        <v>0</v>
      </c>
      <c r="E8" s="54">
        <v>5</v>
      </c>
      <c r="F8" s="50">
        <v>0</v>
      </c>
      <c r="G8" s="50">
        <v>0</v>
      </c>
      <c r="H8" s="50">
        <v>0</v>
      </c>
      <c r="I8" s="50">
        <v>0</v>
      </c>
    </row>
    <row r="9" spans="1:9" s="12" customFormat="1" x14ac:dyDescent="0.25">
      <c r="A9" s="25">
        <f>'indikaattori- ja indeksiarvot '!U8*'indikaattori- ja indeksiarvot '!U$1</f>
        <v>0</v>
      </c>
      <c r="B9" s="25">
        <f>'indikaattori- ja indeksiarvot '!V8*'indikaattori- ja indeksiarvot '!V$1</f>
        <v>0</v>
      </c>
      <c r="C9" s="25">
        <f>'indikaattori- ja indeksiarvot '!W8*'indikaattori- ja indeksiarvot '!W$1</f>
        <v>0</v>
      </c>
      <c r="D9" s="26">
        <f t="shared" si="0"/>
        <v>0</v>
      </c>
      <c r="E9" s="54">
        <v>6</v>
      </c>
      <c r="F9" s="50">
        <v>0</v>
      </c>
      <c r="G9" s="50">
        <v>0</v>
      </c>
      <c r="H9" s="50">
        <v>0</v>
      </c>
      <c r="I9" s="50">
        <v>0</v>
      </c>
    </row>
    <row r="10" spans="1:9" s="12" customFormat="1" x14ac:dyDescent="0.25">
      <c r="A10" s="25">
        <f>'indikaattori- ja indeksiarvot '!U9*'indikaattori- ja indeksiarvot '!U$1</f>
        <v>0</v>
      </c>
      <c r="B10" s="25">
        <f>'indikaattori- ja indeksiarvot '!V9*'indikaattori- ja indeksiarvot '!V$1</f>
        <v>0</v>
      </c>
      <c r="C10" s="25">
        <f>'indikaattori- ja indeksiarvot '!W9*'indikaattori- ja indeksiarvot '!W$1</f>
        <v>0</v>
      </c>
      <c r="D10" s="26">
        <f t="shared" si="0"/>
        <v>0</v>
      </c>
      <c r="E10" s="54">
        <v>7</v>
      </c>
      <c r="F10" s="50">
        <v>0</v>
      </c>
      <c r="G10" s="50">
        <v>0</v>
      </c>
      <c r="H10" s="50">
        <v>0</v>
      </c>
      <c r="I10" s="50">
        <v>0</v>
      </c>
    </row>
    <row r="11" spans="1:9" s="12" customFormat="1" x14ac:dyDescent="0.25">
      <c r="A11" s="25">
        <f>'indikaattori- ja indeksiarvot '!U10*'indikaattori- ja indeksiarvot '!U$1</f>
        <v>0</v>
      </c>
      <c r="B11" s="25">
        <f>'indikaattori- ja indeksiarvot '!V10*'indikaattori- ja indeksiarvot '!V$1</f>
        <v>0</v>
      </c>
      <c r="C11" s="25">
        <f>'indikaattori- ja indeksiarvot '!W10*'indikaattori- ja indeksiarvot '!W$1</f>
        <v>0</v>
      </c>
      <c r="D11" s="26">
        <f t="shared" si="0"/>
        <v>0</v>
      </c>
      <c r="E11" s="54">
        <v>8</v>
      </c>
      <c r="F11" s="50">
        <v>0</v>
      </c>
      <c r="G11" s="50">
        <v>0</v>
      </c>
      <c r="H11" s="50">
        <v>0</v>
      </c>
      <c r="I11" s="50">
        <v>0</v>
      </c>
    </row>
    <row r="12" spans="1:9" s="12" customFormat="1" x14ac:dyDescent="0.25">
      <c r="A12" s="25">
        <f>'indikaattori- ja indeksiarvot '!U11*'indikaattori- ja indeksiarvot '!U$1</f>
        <v>0</v>
      </c>
      <c r="B12" s="25">
        <f>'indikaattori- ja indeksiarvot '!V11*'indikaattori- ja indeksiarvot '!V$1</f>
        <v>0</v>
      </c>
      <c r="C12" s="25">
        <f>'indikaattori- ja indeksiarvot '!W11*'indikaattori- ja indeksiarvot '!W$1</f>
        <v>0</v>
      </c>
      <c r="D12" s="26">
        <f t="shared" si="0"/>
        <v>0</v>
      </c>
      <c r="E12" s="54">
        <v>9</v>
      </c>
      <c r="F12" s="50">
        <v>0</v>
      </c>
      <c r="G12" s="50">
        <v>0</v>
      </c>
      <c r="H12" s="50">
        <v>0</v>
      </c>
      <c r="I12" s="50">
        <v>0</v>
      </c>
    </row>
    <row r="13" spans="1:9" s="12" customFormat="1" x14ac:dyDescent="0.25">
      <c r="A13" s="25">
        <f>'indikaattori- ja indeksiarvot '!U12*'indikaattori- ja indeksiarvot '!U$1</f>
        <v>0</v>
      </c>
      <c r="B13" s="25">
        <f>'indikaattori- ja indeksiarvot '!V12*'indikaattori- ja indeksiarvot '!V$1</f>
        <v>0</v>
      </c>
      <c r="C13" s="25">
        <f>'indikaattori- ja indeksiarvot '!W12*'indikaattori- ja indeksiarvot '!W$1</f>
        <v>0</v>
      </c>
      <c r="D13" s="26">
        <f t="shared" si="0"/>
        <v>0</v>
      </c>
      <c r="E13" s="54">
        <v>10</v>
      </c>
      <c r="F13" s="50">
        <v>0</v>
      </c>
      <c r="G13" s="50">
        <v>0</v>
      </c>
      <c r="H13" s="50">
        <v>0</v>
      </c>
      <c r="I13" s="50">
        <v>0</v>
      </c>
    </row>
    <row r="14" spans="1:9" s="12" customFormat="1" x14ac:dyDescent="0.25">
      <c r="A14" s="25">
        <f>'indikaattori- ja indeksiarvot '!U13*'indikaattori- ja indeksiarvot '!U$1</f>
        <v>0</v>
      </c>
      <c r="B14" s="25">
        <f>'indikaattori- ja indeksiarvot '!V13*'indikaattori- ja indeksiarvot '!V$1</f>
        <v>0</v>
      </c>
      <c r="C14" s="25">
        <f>'indikaattori- ja indeksiarvot '!W13*'indikaattori- ja indeksiarvot '!W$1</f>
        <v>0</v>
      </c>
      <c r="D14" s="26">
        <f t="shared" si="0"/>
        <v>0</v>
      </c>
      <c r="E14" s="54">
        <v>11</v>
      </c>
      <c r="F14" s="50">
        <v>0</v>
      </c>
      <c r="G14" s="50">
        <v>0</v>
      </c>
      <c r="H14" s="50">
        <v>0</v>
      </c>
      <c r="I14" s="50">
        <v>0</v>
      </c>
    </row>
    <row r="15" spans="1:9" s="12" customFormat="1" x14ac:dyDescent="0.25">
      <c r="A15" s="25">
        <f>'indikaattori- ja indeksiarvot '!U14*'indikaattori- ja indeksiarvot '!U$1</f>
        <v>0</v>
      </c>
      <c r="B15" s="25">
        <f>'indikaattori- ja indeksiarvot '!V14*'indikaattori- ja indeksiarvot '!V$1</f>
        <v>0</v>
      </c>
      <c r="C15" s="25">
        <f>'indikaattori- ja indeksiarvot '!W14*'indikaattori- ja indeksiarvot '!W$1</f>
        <v>0</v>
      </c>
      <c r="D15" s="26">
        <f t="shared" si="0"/>
        <v>0</v>
      </c>
      <c r="E15" s="54">
        <v>12</v>
      </c>
      <c r="F15" s="50">
        <v>0</v>
      </c>
      <c r="G15" s="50">
        <v>0</v>
      </c>
      <c r="H15" s="50">
        <v>0</v>
      </c>
      <c r="I15" s="50">
        <v>0</v>
      </c>
    </row>
    <row r="16" spans="1:9" s="12" customFormat="1" x14ac:dyDescent="0.25">
      <c r="A16" s="25">
        <f>'indikaattori- ja indeksiarvot '!U15*'indikaattori- ja indeksiarvot '!U$1</f>
        <v>0</v>
      </c>
      <c r="B16" s="25">
        <f>'indikaattori- ja indeksiarvot '!V15*'indikaattori- ja indeksiarvot '!V$1</f>
        <v>0</v>
      </c>
      <c r="C16" s="25">
        <f>'indikaattori- ja indeksiarvot '!W15*'indikaattori- ja indeksiarvot '!W$1</f>
        <v>0</v>
      </c>
      <c r="D16" s="26">
        <f t="shared" si="0"/>
        <v>0</v>
      </c>
      <c r="E16" s="54">
        <v>13</v>
      </c>
      <c r="F16" s="50">
        <v>0</v>
      </c>
      <c r="G16" s="50">
        <v>0</v>
      </c>
      <c r="H16" s="50">
        <v>0</v>
      </c>
      <c r="I16" s="50">
        <v>0</v>
      </c>
    </row>
    <row r="17" spans="1:9" s="12" customFormat="1" x14ac:dyDescent="0.25">
      <c r="A17" s="25">
        <f>'indikaattori- ja indeksiarvot '!U16*'indikaattori- ja indeksiarvot '!U$1</f>
        <v>0</v>
      </c>
      <c r="B17" s="25">
        <f>'indikaattori- ja indeksiarvot '!V16*'indikaattori- ja indeksiarvot '!V$1</f>
        <v>0</v>
      </c>
      <c r="C17" s="25">
        <f>'indikaattori- ja indeksiarvot '!W16*'indikaattori- ja indeksiarvot '!W$1</f>
        <v>0</v>
      </c>
      <c r="D17" s="26">
        <f t="shared" si="0"/>
        <v>0</v>
      </c>
      <c r="E17" s="54">
        <v>14</v>
      </c>
      <c r="F17" s="50">
        <v>0</v>
      </c>
      <c r="G17" s="50">
        <v>0</v>
      </c>
      <c r="H17" s="50">
        <v>0</v>
      </c>
      <c r="I17" s="50">
        <v>0</v>
      </c>
    </row>
    <row r="18" spans="1:9" s="12" customFormat="1" x14ac:dyDescent="0.25">
      <c r="A18" s="25">
        <f>'indikaattori- ja indeksiarvot '!U17*'indikaattori- ja indeksiarvot '!U$1</f>
        <v>0</v>
      </c>
      <c r="B18" s="25">
        <f>'indikaattori- ja indeksiarvot '!V17*'indikaattori- ja indeksiarvot '!V$1</f>
        <v>0</v>
      </c>
      <c r="C18" s="25">
        <f>'indikaattori- ja indeksiarvot '!W17*'indikaattori- ja indeksiarvot '!W$1</f>
        <v>0</v>
      </c>
      <c r="D18" s="26">
        <f t="shared" si="0"/>
        <v>0</v>
      </c>
      <c r="E18" s="54">
        <v>15</v>
      </c>
      <c r="F18" s="50">
        <v>0</v>
      </c>
      <c r="G18" s="50">
        <v>0</v>
      </c>
      <c r="H18" s="50">
        <v>0</v>
      </c>
      <c r="I18" s="50">
        <v>0</v>
      </c>
    </row>
    <row r="19" spans="1:9" s="12" customFormat="1" x14ac:dyDescent="0.25">
      <c r="A19" s="30"/>
      <c r="B19" s="30"/>
      <c r="C19" s="30"/>
      <c r="D19" s="30"/>
      <c r="E19" s="35"/>
      <c r="F19" s="30"/>
      <c r="G19" s="30"/>
      <c r="H19" s="30"/>
      <c r="I19" s="30"/>
    </row>
    <row r="20" spans="1:9" s="12" customFormat="1" x14ac:dyDescent="0.25">
      <c r="A20" s="30"/>
      <c r="B20" s="30"/>
      <c r="C20" s="30"/>
      <c r="D20" s="30"/>
      <c r="E20" s="35"/>
      <c r="F20" s="30"/>
      <c r="G20" s="30"/>
      <c r="H20" s="30"/>
      <c r="I20" s="30"/>
    </row>
    <row r="21" spans="1:9" s="12" customFormat="1" x14ac:dyDescent="0.25">
      <c r="A21" s="30"/>
      <c r="B21" s="30"/>
      <c r="C21" s="30"/>
      <c r="D21" s="30"/>
      <c r="E21" s="35"/>
      <c r="F21" s="30"/>
      <c r="G21" s="30"/>
      <c r="H21" s="30"/>
      <c r="I21" s="30"/>
    </row>
    <row r="22" spans="1:9" s="12" customFormat="1" x14ac:dyDescent="0.25">
      <c r="A22" s="28"/>
      <c r="B22" s="28"/>
      <c r="C22" s="28"/>
      <c r="D22" s="30"/>
      <c r="E22" s="35"/>
      <c r="F22" s="30"/>
      <c r="G22" s="30"/>
      <c r="H22" s="30"/>
      <c r="I22" s="30"/>
    </row>
    <row r="23" spans="1:9" s="12" customFormat="1" x14ac:dyDescent="0.25">
      <c r="A23" s="30"/>
      <c r="B23" s="30"/>
      <c r="C23" s="30"/>
      <c r="D23" s="30"/>
      <c r="E23" s="35"/>
      <c r="F23" s="30"/>
      <c r="G23" s="30"/>
      <c r="H23" s="30"/>
      <c r="I23" s="30"/>
    </row>
    <row r="24" spans="1:9" s="12" customFormat="1" x14ac:dyDescent="0.25">
      <c r="A24" s="30"/>
      <c r="B24" s="30"/>
      <c r="C24" s="30"/>
      <c r="D24" s="30"/>
      <c r="E24" s="35"/>
      <c r="F24" s="30"/>
      <c r="G24" s="30"/>
      <c r="H24" s="30"/>
      <c r="I24" s="30"/>
    </row>
    <row r="25" spans="1:9" s="10" customFormat="1" x14ac:dyDescent="0.25">
      <c r="A25" s="34"/>
      <c r="B25" s="30"/>
      <c r="C25" s="30"/>
      <c r="D25" s="30"/>
      <c r="E25" s="36"/>
      <c r="F25" s="33"/>
      <c r="G25" s="33"/>
      <c r="H25" s="33"/>
      <c r="I25" s="33"/>
    </row>
    <row r="26" spans="1:9" s="10" customFormat="1" x14ac:dyDescent="0.25">
      <c r="A26" s="34"/>
      <c r="B26" s="30"/>
      <c r="C26" s="30"/>
      <c r="D26" s="30"/>
      <c r="E26" s="36"/>
      <c r="F26" s="33"/>
      <c r="G26" s="33"/>
      <c r="H26" s="33"/>
      <c r="I26" s="33"/>
    </row>
    <row r="27" spans="1:9" x14ac:dyDescent="0.25">
      <c r="A27" s="30"/>
      <c r="B27" s="30"/>
      <c r="C27" s="30"/>
      <c r="D27" s="31"/>
      <c r="E27" s="37"/>
    </row>
    <row r="28" spans="1:9" x14ac:dyDescent="0.25">
      <c r="A28" s="30"/>
      <c r="B28" s="30"/>
      <c r="C28" s="30"/>
      <c r="D28" s="31"/>
      <c r="E28" s="37"/>
    </row>
    <row r="29" spans="1:9" x14ac:dyDescent="0.25">
      <c r="A29" s="30"/>
      <c r="B29" s="30"/>
      <c r="C29" s="30"/>
    </row>
    <row r="30" spans="1:9" x14ac:dyDescent="0.25">
      <c r="A30" s="30"/>
      <c r="B30" s="30"/>
      <c r="C30" s="30"/>
    </row>
    <row r="31" spans="1:9" x14ac:dyDescent="0.25">
      <c r="A31" s="30"/>
      <c r="B31" s="30"/>
      <c r="C31" s="30"/>
    </row>
    <row r="32" spans="1:9" x14ac:dyDescent="0.25">
      <c r="A32" s="30"/>
      <c r="B32" s="30"/>
      <c r="C32" s="30"/>
    </row>
    <row r="33" spans="1:3" x14ac:dyDescent="0.25">
      <c r="A33" s="30"/>
      <c r="B33" s="30"/>
      <c r="C33" s="30"/>
    </row>
    <row r="34" spans="1:3" x14ac:dyDescent="0.25">
      <c r="A34" s="30"/>
      <c r="B34" s="30"/>
      <c r="C34" s="30"/>
    </row>
    <row r="35" spans="1:3" x14ac:dyDescent="0.25">
      <c r="A35" s="30"/>
      <c r="B35" s="30"/>
      <c r="C35" s="30"/>
    </row>
    <row r="36" spans="1:3" x14ac:dyDescent="0.25">
      <c r="A36" s="30"/>
      <c r="B36" s="30"/>
      <c r="C36" s="30"/>
    </row>
    <row r="37" spans="1:3" x14ac:dyDescent="0.25">
      <c r="A37" s="30"/>
      <c r="B37" s="30"/>
      <c r="C37" s="30"/>
    </row>
    <row r="38" spans="1:3" x14ac:dyDescent="0.25">
      <c r="A38" s="30"/>
      <c r="B38" s="30"/>
      <c r="C38" s="30"/>
    </row>
    <row r="39" spans="1:3" x14ac:dyDescent="0.25">
      <c r="A39" s="30"/>
      <c r="B39" s="30"/>
      <c r="C39" s="30"/>
    </row>
    <row r="40" spans="1:3" x14ac:dyDescent="0.25">
      <c r="A40" s="28"/>
      <c r="B40" s="28"/>
      <c r="C40" s="28"/>
    </row>
    <row r="41" spans="1:3" x14ac:dyDescent="0.25">
      <c r="A41" s="30"/>
      <c r="B41" s="30"/>
      <c r="C41" s="30"/>
    </row>
    <row r="42" spans="1:3" x14ac:dyDescent="0.25">
      <c r="A42" s="30"/>
      <c r="B42" s="30"/>
      <c r="C42" s="30"/>
    </row>
    <row r="43" spans="1:3" x14ac:dyDescent="0.25">
      <c r="A43" s="30"/>
      <c r="B43" s="30"/>
      <c r="C43" s="30"/>
    </row>
    <row r="44" spans="1:3" x14ac:dyDescent="0.25">
      <c r="A44" s="30"/>
      <c r="B44" s="30"/>
      <c r="C44" s="30"/>
    </row>
    <row r="45" spans="1:3" x14ac:dyDescent="0.25">
      <c r="A45" s="30"/>
      <c r="B45" s="30"/>
      <c r="C45" s="30"/>
    </row>
    <row r="46" spans="1:3" x14ac:dyDescent="0.25">
      <c r="A46" s="30"/>
      <c r="B46" s="30"/>
      <c r="C46" s="30"/>
    </row>
    <row r="47" spans="1:3" x14ac:dyDescent="0.25">
      <c r="A47" s="30"/>
      <c r="B47" s="30"/>
      <c r="C47" s="30"/>
    </row>
    <row r="48" spans="1:3" x14ac:dyDescent="0.25">
      <c r="A48" s="30"/>
      <c r="B48" s="30"/>
      <c r="C48" s="30"/>
    </row>
    <row r="49" spans="1:3" x14ac:dyDescent="0.25">
      <c r="A49" s="30"/>
      <c r="B49" s="30"/>
      <c r="C49" s="30"/>
    </row>
    <row r="50" spans="1:3" x14ac:dyDescent="0.25">
      <c r="A50" s="30"/>
      <c r="B50" s="30"/>
      <c r="C50" s="30"/>
    </row>
    <row r="51" spans="1:3" x14ac:dyDescent="0.25">
      <c r="A51" s="30"/>
      <c r="B51" s="30"/>
      <c r="C51" s="30"/>
    </row>
    <row r="52" spans="1:3" x14ac:dyDescent="0.25">
      <c r="A52" s="30"/>
      <c r="B52" s="30"/>
      <c r="C52" s="30"/>
    </row>
    <row r="53" spans="1:3" x14ac:dyDescent="0.25">
      <c r="A53" s="30"/>
      <c r="B53" s="30"/>
      <c r="C53" s="30"/>
    </row>
    <row r="54" spans="1:3" x14ac:dyDescent="0.25">
      <c r="A54" s="30"/>
      <c r="B54" s="30"/>
      <c r="C54" s="30"/>
    </row>
    <row r="55" spans="1:3" x14ac:dyDescent="0.25">
      <c r="A55" s="30"/>
      <c r="B55" s="30"/>
      <c r="C55" s="30"/>
    </row>
    <row r="56" spans="1:3" x14ac:dyDescent="0.25">
      <c r="A56" s="30"/>
      <c r="B56" s="30"/>
      <c r="C56" s="30"/>
    </row>
    <row r="57" spans="1:3" x14ac:dyDescent="0.25">
      <c r="A57" s="30"/>
      <c r="B57" s="30"/>
      <c r="C57" s="30"/>
    </row>
    <row r="58" spans="1:3" x14ac:dyDescent="0.25">
      <c r="A58" s="30"/>
      <c r="B58" s="30"/>
      <c r="C58" s="30"/>
    </row>
    <row r="59" spans="1:3" x14ac:dyDescent="0.25">
      <c r="A59" s="30"/>
      <c r="B59" s="30"/>
      <c r="C59" s="30"/>
    </row>
    <row r="60" spans="1:3" x14ac:dyDescent="0.25">
      <c r="A60" s="30"/>
      <c r="B60" s="30"/>
      <c r="C60" s="30"/>
    </row>
    <row r="61" spans="1:3" x14ac:dyDescent="0.25">
      <c r="A61" s="30"/>
      <c r="B61" s="30"/>
      <c r="C61" s="30"/>
    </row>
    <row r="62" spans="1:3" x14ac:dyDescent="0.25">
      <c r="A62" s="28"/>
      <c r="B62" s="28"/>
      <c r="C62" s="28"/>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1391C-FAC6-4E44-A4D4-7BFC75CFF280}">
  <dimension ref="A1:I62"/>
  <sheetViews>
    <sheetView zoomScale="80" zoomScaleNormal="80" workbookViewId="0">
      <selection activeCell="C14" sqref="C14"/>
    </sheetView>
  </sheetViews>
  <sheetFormatPr defaultRowHeight="15" x14ac:dyDescent="0.25"/>
  <cols>
    <col min="1" max="1" width="18.85546875" style="32" bestFit="1" customWidth="1"/>
    <col min="2" max="2" width="22.140625" style="32" bestFit="1" customWidth="1"/>
    <col min="3" max="3" width="23.140625" style="32" bestFit="1" customWidth="1"/>
    <col min="4" max="4" width="23.5703125" style="32" customWidth="1"/>
    <col min="5" max="5" width="14.85546875" style="38" customWidth="1"/>
    <col min="6" max="6" width="18" style="32" customWidth="1"/>
    <col min="7" max="7" width="16.42578125" style="32" customWidth="1"/>
    <col min="8" max="8" width="17.140625" style="32" customWidth="1"/>
    <col min="9" max="9" width="31.140625" style="32" customWidth="1"/>
  </cols>
  <sheetData>
    <row r="1" spans="1:9" x14ac:dyDescent="0.25">
      <c r="A1" s="53" t="s">
        <v>85</v>
      </c>
      <c r="B1"/>
      <c r="C1"/>
      <c r="D1"/>
      <c r="E1"/>
      <c r="F1"/>
      <c r="G1"/>
      <c r="H1"/>
      <c r="I1"/>
    </row>
    <row r="2" spans="1:9" x14ac:dyDescent="0.25">
      <c r="A2" s="1" t="s">
        <v>78</v>
      </c>
      <c r="B2" s="1"/>
      <c r="C2" s="1"/>
      <c r="D2" s="1"/>
      <c r="E2" s="1" t="s">
        <v>90</v>
      </c>
      <c r="F2"/>
      <c r="G2"/>
      <c r="H2"/>
      <c r="I2"/>
    </row>
    <row r="3" spans="1:9" s="12" customFormat="1" ht="30" x14ac:dyDescent="0.25">
      <c r="A3" s="15" t="s">
        <v>51</v>
      </c>
      <c r="B3" s="15" t="s">
        <v>52</v>
      </c>
      <c r="C3" s="15" t="s">
        <v>53</v>
      </c>
      <c r="D3" s="15"/>
      <c r="E3" s="52" t="s">
        <v>79</v>
      </c>
      <c r="F3" s="52" t="s">
        <v>51</v>
      </c>
      <c r="G3" s="52" t="s">
        <v>52</v>
      </c>
      <c r="H3" s="52" t="s">
        <v>53</v>
      </c>
      <c r="I3" s="52" t="s">
        <v>84</v>
      </c>
    </row>
    <row r="4" spans="1:9" s="12" customFormat="1" x14ac:dyDescent="0.25">
      <c r="A4" s="25">
        <f>'indikaattori- ja indeksiarvot '!X3*'indikaattori- ja indeksiarvot '!X$1</f>
        <v>0</v>
      </c>
      <c r="B4" s="25">
        <f>'indikaattori- ja indeksiarvot '!Y3*'indikaattori- ja indeksiarvot '!Y$1</f>
        <v>0</v>
      </c>
      <c r="C4" s="25">
        <f>'indikaattori- ja indeksiarvot '!Z3*'indikaattori- ja indeksiarvot '!Z$1</f>
        <v>0</v>
      </c>
      <c r="D4" s="25">
        <f>SUM(A4:C4)</f>
        <v>0</v>
      </c>
      <c r="E4" s="54">
        <v>1</v>
      </c>
      <c r="F4" s="50" cm="1">
        <f t="array" ref="F4:I18">_xlfn._xlws.SORT(A4:D18,4,-1)</f>
        <v>0</v>
      </c>
      <c r="G4" s="50">
        <v>0</v>
      </c>
      <c r="H4" s="50">
        <v>0</v>
      </c>
      <c r="I4" s="50">
        <v>0</v>
      </c>
    </row>
    <row r="5" spans="1:9" s="12" customFormat="1" x14ac:dyDescent="0.25">
      <c r="A5" s="25">
        <f>'indikaattori- ja indeksiarvot '!X4*'indikaattori- ja indeksiarvot '!X$1</f>
        <v>0</v>
      </c>
      <c r="B5" s="25">
        <f>'indikaattori- ja indeksiarvot '!Y4*'indikaattori- ja indeksiarvot '!Y$1</f>
        <v>0</v>
      </c>
      <c r="C5" s="25">
        <f>'indikaattori- ja indeksiarvot '!Z4*'indikaattori- ja indeksiarvot '!Z$1</f>
        <v>0</v>
      </c>
      <c r="D5" s="25">
        <f t="shared" ref="D5:D18" si="0">SUM(A5:C5)</f>
        <v>0</v>
      </c>
      <c r="E5" s="54">
        <v>2</v>
      </c>
      <c r="F5" s="50">
        <v>0</v>
      </c>
      <c r="G5" s="50">
        <v>0</v>
      </c>
      <c r="H5" s="50">
        <v>0</v>
      </c>
      <c r="I5" s="50">
        <v>0</v>
      </c>
    </row>
    <row r="6" spans="1:9" s="12" customFormat="1" x14ac:dyDescent="0.25">
      <c r="A6" s="25">
        <f>'indikaattori- ja indeksiarvot '!X5*'indikaattori- ja indeksiarvot '!X$1</f>
        <v>0</v>
      </c>
      <c r="B6" s="25">
        <f>'indikaattori- ja indeksiarvot '!Y5*'indikaattori- ja indeksiarvot '!Y$1</f>
        <v>0</v>
      </c>
      <c r="C6" s="25">
        <f>'indikaattori- ja indeksiarvot '!Z5*'indikaattori- ja indeksiarvot '!Z$1</f>
        <v>0</v>
      </c>
      <c r="D6" s="25">
        <f t="shared" si="0"/>
        <v>0</v>
      </c>
      <c r="E6" s="54">
        <v>3</v>
      </c>
      <c r="F6" s="50">
        <v>0</v>
      </c>
      <c r="G6" s="50">
        <v>0</v>
      </c>
      <c r="H6" s="50">
        <v>0</v>
      </c>
      <c r="I6" s="50">
        <v>0</v>
      </c>
    </row>
    <row r="7" spans="1:9" s="12" customFormat="1" x14ac:dyDescent="0.25">
      <c r="A7" s="25">
        <f>'indikaattori- ja indeksiarvot '!X6*'indikaattori- ja indeksiarvot '!X$1</f>
        <v>0</v>
      </c>
      <c r="B7" s="25">
        <f>'indikaattori- ja indeksiarvot '!Y6*'indikaattori- ja indeksiarvot '!Y$1</f>
        <v>0</v>
      </c>
      <c r="C7" s="25">
        <f>'indikaattori- ja indeksiarvot '!Z6*'indikaattori- ja indeksiarvot '!Z$1</f>
        <v>0</v>
      </c>
      <c r="D7" s="25">
        <f t="shared" si="0"/>
        <v>0</v>
      </c>
      <c r="E7" s="54">
        <v>4</v>
      </c>
      <c r="F7" s="50">
        <v>0</v>
      </c>
      <c r="G7" s="50">
        <v>0</v>
      </c>
      <c r="H7" s="50">
        <v>0</v>
      </c>
      <c r="I7" s="50">
        <v>0</v>
      </c>
    </row>
    <row r="8" spans="1:9" s="12" customFormat="1" x14ac:dyDescent="0.25">
      <c r="A8" s="25">
        <f>'indikaattori- ja indeksiarvot '!X7*'indikaattori- ja indeksiarvot '!X$1</f>
        <v>0</v>
      </c>
      <c r="B8" s="25">
        <f>'indikaattori- ja indeksiarvot '!Y7*'indikaattori- ja indeksiarvot '!Y$1</f>
        <v>0</v>
      </c>
      <c r="C8" s="25">
        <f>'indikaattori- ja indeksiarvot '!Z7*'indikaattori- ja indeksiarvot '!Z$1</f>
        <v>0</v>
      </c>
      <c r="D8" s="25">
        <f t="shared" si="0"/>
        <v>0</v>
      </c>
      <c r="E8" s="54">
        <v>5</v>
      </c>
      <c r="F8" s="50">
        <v>0</v>
      </c>
      <c r="G8" s="50">
        <v>0</v>
      </c>
      <c r="H8" s="50">
        <v>0</v>
      </c>
      <c r="I8" s="50">
        <v>0</v>
      </c>
    </row>
    <row r="9" spans="1:9" s="12" customFormat="1" x14ac:dyDescent="0.25">
      <c r="A9" s="25">
        <f>'indikaattori- ja indeksiarvot '!X8*'indikaattori- ja indeksiarvot '!X$1</f>
        <v>0</v>
      </c>
      <c r="B9" s="25">
        <f>'indikaattori- ja indeksiarvot '!Y8*'indikaattori- ja indeksiarvot '!Y$1</f>
        <v>0</v>
      </c>
      <c r="C9" s="25">
        <f>'indikaattori- ja indeksiarvot '!Z8*'indikaattori- ja indeksiarvot '!Z$1</f>
        <v>0</v>
      </c>
      <c r="D9" s="25">
        <f t="shared" si="0"/>
        <v>0</v>
      </c>
      <c r="E9" s="54">
        <v>6</v>
      </c>
      <c r="F9" s="50">
        <v>0</v>
      </c>
      <c r="G9" s="50">
        <v>0</v>
      </c>
      <c r="H9" s="50">
        <v>0</v>
      </c>
      <c r="I9" s="50">
        <v>0</v>
      </c>
    </row>
    <row r="10" spans="1:9" s="12" customFormat="1" x14ac:dyDescent="0.25">
      <c r="A10" s="25">
        <f>'indikaattori- ja indeksiarvot '!X9*'indikaattori- ja indeksiarvot '!X$1</f>
        <v>0</v>
      </c>
      <c r="B10" s="25">
        <f>'indikaattori- ja indeksiarvot '!Y9*'indikaattori- ja indeksiarvot '!Y$1</f>
        <v>0</v>
      </c>
      <c r="C10" s="25">
        <f>'indikaattori- ja indeksiarvot '!Z9*'indikaattori- ja indeksiarvot '!Z$1</f>
        <v>0</v>
      </c>
      <c r="D10" s="25">
        <f t="shared" si="0"/>
        <v>0</v>
      </c>
      <c r="E10" s="54">
        <v>7</v>
      </c>
      <c r="F10" s="50">
        <v>0</v>
      </c>
      <c r="G10" s="50">
        <v>0</v>
      </c>
      <c r="H10" s="50">
        <v>0</v>
      </c>
      <c r="I10" s="50">
        <v>0</v>
      </c>
    </row>
    <row r="11" spans="1:9" s="12" customFormat="1" x14ac:dyDescent="0.25">
      <c r="A11" s="25">
        <f>'indikaattori- ja indeksiarvot '!X10*'indikaattori- ja indeksiarvot '!X$1</f>
        <v>0</v>
      </c>
      <c r="B11" s="25">
        <f>'indikaattori- ja indeksiarvot '!Y10*'indikaattori- ja indeksiarvot '!Y$1</f>
        <v>0</v>
      </c>
      <c r="C11" s="25">
        <f>'indikaattori- ja indeksiarvot '!Z10*'indikaattori- ja indeksiarvot '!Z$1</f>
        <v>0</v>
      </c>
      <c r="D11" s="25">
        <f t="shared" si="0"/>
        <v>0</v>
      </c>
      <c r="E11" s="54">
        <v>8</v>
      </c>
      <c r="F11" s="50">
        <v>0</v>
      </c>
      <c r="G11" s="50">
        <v>0</v>
      </c>
      <c r="H11" s="50">
        <v>0</v>
      </c>
      <c r="I11" s="50">
        <v>0</v>
      </c>
    </row>
    <row r="12" spans="1:9" s="12" customFormat="1" x14ac:dyDescent="0.25">
      <c r="A12" s="25">
        <f>'indikaattori- ja indeksiarvot '!X11*'indikaattori- ja indeksiarvot '!X$1</f>
        <v>0</v>
      </c>
      <c r="B12" s="25">
        <f>'indikaattori- ja indeksiarvot '!Y11*'indikaattori- ja indeksiarvot '!Y$1</f>
        <v>0</v>
      </c>
      <c r="C12" s="25">
        <f>'indikaattori- ja indeksiarvot '!Z11*'indikaattori- ja indeksiarvot '!Z$1</f>
        <v>0</v>
      </c>
      <c r="D12" s="25">
        <f t="shared" si="0"/>
        <v>0</v>
      </c>
      <c r="E12" s="54">
        <v>9</v>
      </c>
      <c r="F12" s="50">
        <v>0</v>
      </c>
      <c r="G12" s="50">
        <v>0</v>
      </c>
      <c r="H12" s="50">
        <v>0</v>
      </c>
      <c r="I12" s="50">
        <v>0</v>
      </c>
    </row>
    <row r="13" spans="1:9" s="12" customFormat="1" x14ac:dyDescent="0.25">
      <c r="A13" s="25">
        <f>'indikaattori- ja indeksiarvot '!X12*'indikaattori- ja indeksiarvot '!X$1</f>
        <v>0</v>
      </c>
      <c r="B13" s="25">
        <f>'indikaattori- ja indeksiarvot '!Y12*'indikaattori- ja indeksiarvot '!Y$1</f>
        <v>0</v>
      </c>
      <c r="C13" s="25">
        <f>'indikaattori- ja indeksiarvot '!Z12*'indikaattori- ja indeksiarvot '!Z$1</f>
        <v>0</v>
      </c>
      <c r="D13" s="25">
        <f t="shared" si="0"/>
        <v>0</v>
      </c>
      <c r="E13" s="54">
        <v>10</v>
      </c>
      <c r="F13" s="50">
        <v>0</v>
      </c>
      <c r="G13" s="50">
        <v>0</v>
      </c>
      <c r="H13" s="50">
        <v>0</v>
      </c>
      <c r="I13" s="50">
        <v>0</v>
      </c>
    </row>
    <row r="14" spans="1:9" s="12" customFormat="1" x14ac:dyDescent="0.25">
      <c r="A14" s="25">
        <f>'indikaattori- ja indeksiarvot '!X13*'indikaattori- ja indeksiarvot '!X$1</f>
        <v>0</v>
      </c>
      <c r="B14" s="25">
        <f>'indikaattori- ja indeksiarvot '!Y13*'indikaattori- ja indeksiarvot '!Y$1</f>
        <v>0</v>
      </c>
      <c r="C14" s="25">
        <f>'indikaattori- ja indeksiarvot '!Z13*'indikaattori- ja indeksiarvot '!Z$1</f>
        <v>0</v>
      </c>
      <c r="D14" s="25">
        <f t="shared" si="0"/>
        <v>0</v>
      </c>
      <c r="E14" s="54">
        <v>11</v>
      </c>
      <c r="F14" s="50">
        <v>0</v>
      </c>
      <c r="G14" s="50">
        <v>0</v>
      </c>
      <c r="H14" s="50">
        <v>0</v>
      </c>
      <c r="I14" s="50">
        <v>0</v>
      </c>
    </row>
    <row r="15" spans="1:9" s="12" customFormat="1" x14ac:dyDescent="0.25">
      <c r="A15" s="25">
        <f>'indikaattori- ja indeksiarvot '!X14*'indikaattori- ja indeksiarvot '!X$1</f>
        <v>0</v>
      </c>
      <c r="B15" s="25">
        <f>'indikaattori- ja indeksiarvot '!Y14*'indikaattori- ja indeksiarvot '!Y$1</f>
        <v>0</v>
      </c>
      <c r="C15" s="25">
        <f>'indikaattori- ja indeksiarvot '!Z14*'indikaattori- ja indeksiarvot '!Z$1</f>
        <v>0</v>
      </c>
      <c r="D15" s="25">
        <f t="shared" si="0"/>
        <v>0</v>
      </c>
      <c r="E15" s="54">
        <v>12</v>
      </c>
      <c r="F15" s="50">
        <v>0</v>
      </c>
      <c r="G15" s="50">
        <v>0</v>
      </c>
      <c r="H15" s="50">
        <v>0</v>
      </c>
      <c r="I15" s="50">
        <v>0</v>
      </c>
    </row>
    <row r="16" spans="1:9" s="12" customFormat="1" x14ac:dyDescent="0.25">
      <c r="A16" s="25">
        <f>'indikaattori- ja indeksiarvot '!X15*'indikaattori- ja indeksiarvot '!X$1</f>
        <v>0</v>
      </c>
      <c r="B16" s="25">
        <f>'indikaattori- ja indeksiarvot '!Y15*'indikaattori- ja indeksiarvot '!Y$1</f>
        <v>0</v>
      </c>
      <c r="C16" s="25">
        <f>'indikaattori- ja indeksiarvot '!Z15*'indikaattori- ja indeksiarvot '!Z$1</f>
        <v>0</v>
      </c>
      <c r="D16" s="25">
        <f t="shared" si="0"/>
        <v>0</v>
      </c>
      <c r="E16" s="54">
        <v>13</v>
      </c>
      <c r="F16" s="50">
        <v>0</v>
      </c>
      <c r="G16" s="50">
        <v>0</v>
      </c>
      <c r="H16" s="50">
        <v>0</v>
      </c>
      <c r="I16" s="50">
        <v>0</v>
      </c>
    </row>
    <row r="17" spans="1:9" s="12" customFormat="1" x14ac:dyDescent="0.25">
      <c r="A17" s="25">
        <f>'indikaattori- ja indeksiarvot '!X16*'indikaattori- ja indeksiarvot '!X$1</f>
        <v>0</v>
      </c>
      <c r="B17" s="25">
        <f>'indikaattori- ja indeksiarvot '!Y16*'indikaattori- ja indeksiarvot '!Y$1</f>
        <v>0</v>
      </c>
      <c r="C17" s="25">
        <f>'indikaattori- ja indeksiarvot '!Z16*'indikaattori- ja indeksiarvot '!Z$1</f>
        <v>0</v>
      </c>
      <c r="D17" s="25">
        <f t="shared" si="0"/>
        <v>0</v>
      </c>
      <c r="E17" s="54">
        <v>14</v>
      </c>
      <c r="F17" s="50">
        <v>0</v>
      </c>
      <c r="G17" s="50">
        <v>0</v>
      </c>
      <c r="H17" s="50">
        <v>0</v>
      </c>
      <c r="I17" s="50">
        <v>0</v>
      </c>
    </row>
    <row r="18" spans="1:9" s="12" customFormat="1" x14ac:dyDescent="0.25">
      <c r="A18" s="25">
        <f>'indikaattori- ja indeksiarvot '!X17*'indikaattori- ja indeksiarvot '!X$1</f>
        <v>0</v>
      </c>
      <c r="B18" s="25">
        <f>'indikaattori- ja indeksiarvot '!Y17*'indikaattori- ja indeksiarvot '!Y$1</f>
        <v>0</v>
      </c>
      <c r="C18" s="25">
        <f>'indikaattori- ja indeksiarvot '!Z17*'indikaattori- ja indeksiarvot '!Z$1</f>
        <v>0</v>
      </c>
      <c r="D18" s="25">
        <f t="shared" si="0"/>
        <v>0</v>
      </c>
      <c r="E18" s="54">
        <v>15</v>
      </c>
      <c r="F18" s="50">
        <v>0</v>
      </c>
      <c r="G18" s="50">
        <v>0</v>
      </c>
      <c r="H18" s="50">
        <v>0</v>
      </c>
      <c r="I18" s="50">
        <v>0</v>
      </c>
    </row>
    <row r="19" spans="1:9" s="12" customFormat="1" x14ac:dyDescent="0.25">
      <c r="A19" s="30"/>
      <c r="B19" s="30"/>
      <c r="C19" s="30"/>
      <c r="D19" s="30"/>
      <c r="E19" s="35"/>
      <c r="F19" s="55"/>
      <c r="G19" s="55"/>
      <c r="H19" s="55"/>
      <c r="I19" s="55"/>
    </row>
    <row r="20" spans="1:9" s="12" customFormat="1" x14ac:dyDescent="0.25">
      <c r="A20" s="30"/>
      <c r="B20" s="30"/>
      <c r="C20" s="30"/>
      <c r="D20" s="30"/>
      <c r="E20" s="35"/>
      <c r="F20" s="30"/>
      <c r="G20" s="30"/>
      <c r="H20" s="30"/>
      <c r="I20" s="30"/>
    </row>
    <row r="21" spans="1:9" s="12" customFormat="1" x14ac:dyDescent="0.25">
      <c r="A21" s="30"/>
      <c r="B21" s="30"/>
      <c r="C21" s="30"/>
      <c r="D21" s="30"/>
      <c r="E21" s="35"/>
      <c r="F21" s="30"/>
      <c r="G21" s="30"/>
      <c r="H21" s="30"/>
      <c r="I21" s="30"/>
    </row>
    <row r="22" spans="1:9" s="12" customFormat="1" x14ac:dyDescent="0.25">
      <c r="A22" s="28"/>
      <c r="B22" s="28"/>
      <c r="C22" s="28"/>
      <c r="D22" s="30"/>
      <c r="E22" s="35"/>
      <c r="F22" s="30"/>
      <c r="G22" s="30"/>
      <c r="H22" s="30"/>
      <c r="I22" s="30"/>
    </row>
    <row r="23" spans="1:9" s="12" customFormat="1" x14ac:dyDescent="0.25">
      <c r="A23" s="30"/>
      <c r="B23" s="30"/>
      <c r="C23" s="30"/>
      <c r="D23" s="30"/>
      <c r="E23" s="35"/>
      <c r="F23" s="30"/>
      <c r="G23" s="30"/>
      <c r="H23" s="30"/>
      <c r="I23" s="30"/>
    </row>
    <row r="24" spans="1:9" s="12" customFormat="1" x14ac:dyDescent="0.25">
      <c r="A24" s="30"/>
      <c r="B24" s="30"/>
      <c r="C24" s="30"/>
      <c r="D24" s="30"/>
      <c r="E24" s="35"/>
      <c r="F24" s="30"/>
      <c r="G24" s="30"/>
      <c r="H24" s="30"/>
      <c r="I24" s="30"/>
    </row>
    <row r="25" spans="1:9" s="10" customFormat="1" x14ac:dyDescent="0.25">
      <c r="A25" s="34"/>
      <c r="B25" s="30"/>
      <c r="C25" s="30"/>
      <c r="D25" s="30"/>
      <c r="E25" s="36"/>
      <c r="F25" s="33"/>
      <c r="G25" s="33"/>
      <c r="H25" s="33"/>
      <c r="I25" s="33"/>
    </row>
    <row r="26" spans="1:9" s="10" customFormat="1" x14ac:dyDescent="0.25">
      <c r="A26" s="34"/>
      <c r="B26" s="30"/>
      <c r="C26" s="30"/>
      <c r="D26" s="30"/>
      <c r="E26" s="36"/>
      <c r="F26" s="33"/>
      <c r="G26" s="33"/>
      <c r="H26" s="33"/>
      <c r="I26" s="33"/>
    </row>
    <row r="27" spans="1:9" x14ac:dyDescent="0.25">
      <c r="A27" s="30"/>
      <c r="B27" s="30"/>
      <c r="C27" s="30"/>
      <c r="D27" s="31"/>
      <c r="E27" s="37"/>
    </row>
    <row r="28" spans="1:9" x14ac:dyDescent="0.25">
      <c r="A28" s="30"/>
      <c r="B28" s="30"/>
      <c r="C28" s="30"/>
      <c r="D28" s="31"/>
      <c r="E28" s="37"/>
    </row>
    <row r="29" spans="1:9" x14ac:dyDescent="0.25">
      <c r="A29" s="30"/>
      <c r="B29" s="30"/>
      <c r="C29" s="30"/>
    </row>
    <row r="30" spans="1:9" x14ac:dyDescent="0.25">
      <c r="A30" s="30"/>
      <c r="B30" s="30"/>
      <c r="C30" s="30"/>
    </row>
    <row r="31" spans="1:9" x14ac:dyDescent="0.25">
      <c r="A31" s="30"/>
      <c r="B31" s="30"/>
      <c r="C31" s="30"/>
    </row>
    <row r="32" spans="1:9" x14ac:dyDescent="0.25">
      <c r="A32" s="30"/>
      <c r="B32" s="30"/>
      <c r="C32" s="30"/>
    </row>
    <row r="33" spans="1:3" x14ac:dyDescent="0.25">
      <c r="A33" s="30"/>
      <c r="B33" s="30"/>
      <c r="C33" s="30"/>
    </row>
    <row r="34" spans="1:3" x14ac:dyDescent="0.25">
      <c r="A34" s="30"/>
      <c r="B34" s="30"/>
      <c r="C34" s="30"/>
    </row>
    <row r="35" spans="1:3" x14ac:dyDescent="0.25">
      <c r="A35" s="30"/>
      <c r="B35" s="30"/>
      <c r="C35" s="30"/>
    </row>
    <row r="36" spans="1:3" x14ac:dyDescent="0.25">
      <c r="A36" s="30"/>
      <c r="B36" s="30"/>
      <c r="C36" s="30"/>
    </row>
    <row r="37" spans="1:3" x14ac:dyDescent="0.25">
      <c r="A37" s="30"/>
      <c r="B37" s="30"/>
      <c r="C37" s="30"/>
    </row>
    <row r="38" spans="1:3" x14ac:dyDescent="0.25">
      <c r="A38" s="30"/>
      <c r="B38" s="30"/>
      <c r="C38" s="30"/>
    </row>
    <row r="39" spans="1:3" x14ac:dyDescent="0.25">
      <c r="A39" s="30"/>
      <c r="B39" s="30"/>
      <c r="C39" s="30"/>
    </row>
    <row r="40" spans="1:3" x14ac:dyDescent="0.25">
      <c r="A40" s="28"/>
      <c r="B40" s="28"/>
      <c r="C40" s="28"/>
    </row>
    <row r="41" spans="1:3" x14ac:dyDescent="0.25">
      <c r="A41" s="30"/>
      <c r="B41" s="30"/>
      <c r="C41" s="30"/>
    </row>
    <row r="42" spans="1:3" x14ac:dyDescent="0.25">
      <c r="A42" s="30"/>
      <c r="B42" s="30"/>
      <c r="C42" s="30"/>
    </row>
    <row r="43" spans="1:3" x14ac:dyDescent="0.25">
      <c r="A43" s="30"/>
      <c r="B43" s="30"/>
      <c r="C43" s="30"/>
    </row>
    <row r="44" spans="1:3" x14ac:dyDescent="0.25">
      <c r="A44" s="30"/>
      <c r="B44" s="30"/>
      <c r="C44" s="30"/>
    </row>
    <row r="45" spans="1:3" x14ac:dyDescent="0.25">
      <c r="A45" s="30"/>
      <c r="B45" s="30"/>
      <c r="C45" s="30"/>
    </row>
    <row r="46" spans="1:3" x14ac:dyDescent="0.25">
      <c r="A46" s="30"/>
      <c r="B46" s="30"/>
      <c r="C46" s="30"/>
    </row>
    <row r="47" spans="1:3" x14ac:dyDescent="0.25">
      <c r="A47" s="30"/>
      <c r="B47" s="30"/>
      <c r="C47" s="30"/>
    </row>
    <row r="48" spans="1:3" x14ac:dyDescent="0.25">
      <c r="A48" s="30"/>
      <c r="B48" s="30"/>
      <c r="C48" s="30"/>
    </row>
    <row r="49" spans="1:3" x14ac:dyDescent="0.25">
      <c r="A49" s="30"/>
      <c r="B49" s="30"/>
      <c r="C49" s="30"/>
    </row>
    <row r="50" spans="1:3" x14ac:dyDescent="0.25">
      <c r="A50" s="30"/>
      <c r="B50" s="30"/>
      <c r="C50" s="30"/>
    </row>
    <row r="51" spans="1:3" x14ac:dyDescent="0.25">
      <c r="A51" s="30"/>
      <c r="B51" s="30"/>
      <c r="C51" s="30"/>
    </row>
    <row r="52" spans="1:3" x14ac:dyDescent="0.25">
      <c r="A52" s="30"/>
      <c r="B52" s="30"/>
      <c r="C52" s="30"/>
    </row>
    <row r="53" spans="1:3" x14ac:dyDescent="0.25">
      <c r="A53" s="30"/>
      <c r="B53" s="30"/>
      <c r="C53" s="30"/>
    </row>
    <row r="54" spans="1:3" x14ac:dyDescent="0.25">
      <c r="A54" s="30"/>
      <c r="B54" s="30"/>
      <c r="C54" s="30"/>
    </row>
    <row r="55" spans="1:3" x14ac:dyDescent="0.25">
      <c r="A55" s="30"/>
      <c r="B55" s="30"/>
      <c r="C55" s="30"/>
    </row>
    <row r="56" spans="1:3" x14ac:dyDescent="0.25">
      <c r="A56" s="30"/>
      <c r="B56" s="30"/>
      <c r="C56" s="30"/>
    </row>
    <row r="57" spans="1:3" x14ac:dyDescent="0.25">
      <c r="A57" s="30"/>
      <c r="B57" s="30"/>
      <c r="C57" s="30"/>
    </row>
    <row r="58" spans="1:3" x14ac:dyDescent="0.25">
      <c r="A58" s="30"/>
      <c r="B58" s="30"/>
      <c r="C58" s="30"/>
    </row>
    <row r="59" spans="1:3" x14ac:dyDescent="0.25">
      <c r="A59" s="30"/>
      <c r="B59" s="30"/>
      <c r="C59" s="30"/>
    </row>
    <row r="60" spans="1:3" x14ac:dyDescent="0.25">
      <c r="A60" s="30"/>
      <c r="B60" s="30"/>
      <c r="C60" s="30"/>
    </row>
    <row r="61" spans="1:3" x14ac:dyDescent="0.25">
      <c r="A61" s="30"/>
      <c r="B61" s="30"/>
      <c r="C61" s="30"/>
    </row>
    <row r="62" spans="1:3" x14ac:dyDescent="0.25">
      <c r="A62" s="28"/>
      <c r="B62" s="28"/>
      <c r="C62" s="28"/>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4AF1F74C5F144C4FAF7175F6DDC09464" ma:contentTypeVersion="13" ma:contentTypeDescription="Luo uusi asiakirja." ma:contentTypeScope="" ma:versionID="1f77a173db7dde655f16d44de313326a">
  <xsd:schema xmlns:xsd="http://www.w3.org/2001/XMLSchema" xmlns:xs="http://www.w3.org/2001/XMLSchema" xmlns:p="http://schemas.microsoft.com/office/2006/metadata/properties" xmlns:ns2="e45f0635-af97-4a0c-bbfd-9715d339d4db" xmlns:ns3="68f0acd0-7472-4234-89cc-23543beb5765" targetNamespace="http://schemas.microsoft.com/office/2006/metadata/properties" ma:root="true" ma:fieldsID="936789d79d3fea5c97e2bf5c72f1de03" ns2:_="" ns3:_="">
    <xsd:import namespace="e45f0635-af97-4a0c-bbfd-9715d339d4db"/>
    <xsd:import namespace="68f0acd0-7472-4234-89cc-23543beb576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5f0635-af97-4a0c-bbfd-9715d339d4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Kuvien tunnisteet" ma:readOnly="false" ma:fieldId="{5cf76f15-5ced-4ddc-b409-7134ff3c332f}" ma:taxonomyMulti="true" ma:sspId="4d152d0a-e86f-4d1e-8ccf-940cd49f295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8f0acd0-7472-4234-89cc-23543beb5765"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4eb7bc78-eccd-4a99-88d1-59ad48c205a4}" ma:internalName="TaxCatchAll" ma:showField="CatchAllData" ma:web="68f0acd0-7472-4234-89cc-23543beb576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45f0635-af97-4a0c-bbfd-9715d339d4db">
      <Terms xmlns="http://schemas.microsoft.com/office/infopath/2007/PartnerControls"/>
    </lcf76f155ced4ddcb4097134ff3c332f>
    <TaxCatchAll xmlns="68f0acd0-7472-4234-89cc-23543beb5765" xsi:nil="true"/>
  </documentManagement>
</p:properties>
</file>

<file path=customXml/itemProps1.xml><?xml version="1.0" encoding="utf-8"?>
<ds:datastoreItem xmlns:ds="http://schemas.openxmlformats.org/officeDocument/2006/customXml" ds:itemID="{E88A7AA2-6D3E-4D86-9232-008686D25492}"/>
</file>

<file path=customXml/itemProps2.xml><?xml version="1.0" encoding="utf-8"?>
<ds:datastoreItem xmlns:ds="http://schemas.openxmlformats.org/officeDocument/2006/customXml" ds:itemID="{BD3E27D6-7DF7-4182-9F30-BD65324BEF69}">
  <ds:schemaRefs>
    <ds:schemaRef ds:uri="http://schemas.microsoft.com/sharepoint/v3/contenttype/forms"/>
  </ds:schemaRefs>
</ds:datastoreItem>
</file>

<file path=customXml/itemProps3.xml><?xml version="1.0" encoding="utf-8"?>
<ds:datastoreItem xmlns:ds="http://schemas.openxmlformats.org/officeDocument/2006/customXml" ds:itemID="{72037148-2941-4934-ACE2-4E372DDBB0CA}">
  <ds:schemaRefs>
    <ds:schemaRef ds:uri="http://schemas.openxmlformats.org/package/2006/metadata/core-properties"/>
    <ds:schemaRef ds:uri="http://schemas.microsoft.com/office/infopath/2007/PartnerControls"/>
    <ds:schemaRef ds:uri="3a689257-c090-4c61-87cb-83e0beebe860"/>
    <ds:schemaRef ds:uri="http://purl.org/dc/terms/"/>
    <ds:schemaRef ds:uri="http://purl.org/dc/dcmitype/"/>
    <ds:schemaRef ds:uri="http://www.w3.org/XML/1998/namespace"/>
    <ds:schemaRef ds:uri="http://schemas.microsoft.com/office/2006/documentManagement/types"/>
    <ds:schemaRef ds:uri="http://purl.org/dc/elements/1.1/"/>
    <ds:schemaRef ds:uri="e32e8857-b112-4b19-9861-c7bcdee891a6"/>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Ohje</vt:lpstr>
      <vt:lpstr>indikaattori- ja indeksiarvot </vt:lpstr>
      <vt:lpstr>indikaattorien_painotus</vt:lpstr>
      <vt:lpstr>perustelut_painotukselle</vt:lpstr>
      <vt:lpstr>kuvaaja_vesistokuormitusind </vt:lpstr>
      <vt:lpstr>kuvaaja_ilmastopaastoindeksi</vt:lpstr>
      <vt:lpstr>kuvaaja_sopeutumisindeksi</vt:lpstr>
      <vt:lpstr>kuvaaja_monimuotoisuusindeksi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Turunen Ville;Narikka Maiju</dc:creator>
  <cp:keywords/>
  <dc:description/>
  <cp:lastModifiedBy>Turunen Ville</cp:lastModifiedBy>
  <cp:revision/>
  <dcterms:created xsi:type="dcterms:W3CDTF">2025-06-04T06:53:28Z</dcterms:created>
  <dcterms:modified xsi:type="dcterms:W3CDTF">2025-09-17T10:28:22Z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0x0101004AF1F74C5F144C4FAF7175F6DDC09464</vt:lpwstr>
  </property>
  <property fmtid="{D5CDD505-2E9C-101B-9397-08002B2CF9AE}" pid="3" name="MediaServiceImageTags">
    <vt:lpwstr/>
  </property>
</Properties>
</file>